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صناعة " sheetId="3" r:id="rId1"/>
    <sheet name="تجاري" sheetId="1" r:id="rId2"/>
    <sheet name="نقل" sheetId="2" r:id="rId3"/>
  </sheets>
  <externalReferences>
    <externalReference r:id="rId4"/>
    <externalReference r:id="rId5"/>
  </externalReferences>
  <definedNames>
    <definedName name="_xlnm.Print_Area" localSheetId="1">تجاري!$A$1:$F$27</definedName>
    <definedName name="_xlnm.Print_Area" localSheetId="2">نقل!$A$1:$F$27</definedName>
  </definedNames>
  <calcPr calcId="144525" calcMode="manual"/>
</workbook>
</file>

<file path=xl/calcChain.xml><?xml version="1.0" encoding="utf-8"?>
<calcChain xmlns="http://schemas.openxmlformats.org/spreadsheetml/2006/main">
  <c r="F30" i="3" l="1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  <c r="F9" i="3"/>
  <c r="C9" i="3"/>
  <c r="F8" i="3"/>
  <c r="C8" i="3"/>
  <c r="F7" i="3"/>
  <c r="C7" i="3"/>
  <c r="F6" i="3"/>
  <c r="C6" i="3"/>
  <c r="F5" i="3"/>
  <c r="C5" i="3"/>
  <c r="F4" i="3"/>
  <c r="C4" i="3"/>
  <c r="N32" i="2" l="1"/>
  <c r="M32" i="2"/>
  <c r="L32" i="2"/>
  <c r="K32" i="2"/>
  <c r="J32" i="2"/>
  <c r="I32" i="2"/>
  <c r="H32" i="2"/>
  <c r="G32" i="2"/>
  <c r="N31" i="2"/>
  <c r="M31" i="2"/>
  <c r="L31" i="2"/>
  <c r="K31" i="2"/>
  <c r="J31" i="2"/>
  <c r="I31" i="2"/>
  <c r="H31" i="2"/>
  <c r="N30" i="2"/>
  <c r="M30" i="2"/>
  <c r="L30" i="2"/>
  <c r="K30" i="2"/>
  <c r="J30" i="2"/>
  <c r="I30" i="2"/>
  <c r="H30" i="2"/>
  <c r="G30" i="2"/>
  <c r="F27" i="2"/>
  <c r="C27" i="2"/>
  <c r="C41" i="2" s="1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B46" i="2" s="1"/>
  <c r="F15" i="2"/>
  <c r="C15" i="2"/>
  <c r="F14" i="2"/>
  <c r="C14" i="2"/>
  <c r="F13" i="2"/>
  <c r="C13" i="2"/>
  <c r="F12" i="2"/>
  <c r="C12" i="2"/>
  <c r="F11" i="2"/>
  <c r="C11" i="2"/>
  <c r="C29" i="2" s="1"/>
  <c r="F10" i="2"/>
  <c r="C10" i="2"/>
  <c r="F9" i="2"/>
  <c r="C9" i="2"/>
  <c r="F8" i="2"/>
  <c r="B35" i="2" s="1"/>
  <c r="C8" i="2"/>
  <c r="F7" i="2"/>
  <c r="C7" i="2"/>
  <c r="F6" i="2"/>
  <c r="C6" i="2"/>
  <c r="F5" i="2"/>
  <c r="C5" i="2"/>
  <c r="F4" i="2"/>
  <c r="C4" i="2"/>
  <c r="B43" i="1"/>
  <c r="F27" i="1"/>
  <c r="C27" i="1"/>
  <c r="F26" i="1"/>
  <c r="C26" i="1"/>
  <c r="F25" i="1"/>
  <c r="C25" i="1"/>
  <c r="F24" i="1"/>
  <c r="E29" i="1" s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C29" i="1" s="1"/>
  <c r="F10" i="1"/>
  <c r="C10" i="1"/>
  <c r="F9" i="1"/>
  <c r="C9" i="1"/>
  <c r="B42" i="1" s="1"/>
  <c r="F8" i="1"/>
  <c r="B35" i="1" s="1"/>
  <c r="C8" i="1"/>
  <c r="C41" i="1" s="1"/>
  <c r="F7" i="1"/>
  <c r="C7" i="1"/>
  <c r="F6" i="1"/>
  <c r="C6" i="1"/>
  <c r="C44" i="1" s="1"/>
  <c r="F5" i="1"/>
  <c r="C5" i="1"/>
  <c r="F4" i="1"/>
  <c r="C4" i="1"/>
  <c r="B46" i="1" l="1"/>
  <c r="E31" i="2"/>
  <c r="E33" i="2" s="1"/>
  <c r="C39" i="1"/>
  <c r="B38" i="1"/>
  <c r="C40" i="1"/>
  <c r="B42" i="2"/>
  <c r="B37" i="2"/>
  <c r="C39" i="2"/>
  <c r="B38" i="2"/>
  <c r="B45" i="1"/>
  <c r="B37" i="1"/>
  <c r="C44" i="2"/>
  <c r="B43" i="2"/>
  <c r="E36" i="1"/>
  <c r="E32" i="1" s="1"/>
  <c r="B36" i="1"/>
  <c r="B36" i="2"/>
  <c r="B45" i="2"/>
  <c r="C40" i="2"/>
  <c r="E29" i="2"/>
</calcChain>
</file>

<file path=xl/sharedStrings.xml><?xml version="1.0" encoding="utf-8"?>
<sst xmlns="http://schemas.openxmlformats.org/spreadsheetml/2006/main" count="228" uniqueCount="128">
  <si>
    <t>تحليل مؤشرات مجموع النشاط التجاري للقطاع المختلط لسنة 2019</t>
  </si>
  <si>
    <t>اجمالي المبالغ</t>
  </si>
  <si>
    <t>ألف دينار</t>
  </si>
  <si>
    <t>التسلسل</t>
  </si>
  <si>
    <t>المفـــــــــــــــــــــــردات</t>
  </si>
  <si>
    <t>المبلـــــغ</t>
  </si>
  <si>
    <t>المفــــــــــــــــــــــردات</t>
  </si>
  <si>
    <t>المبلــــــغ</t>
  </si>
  <si>
    <t>رأس المال المدفوع</t>
  </si>
  <si>
    <t>الأضافات السنوية للموجودات الثابتة</t>
  </si>
  <si>
    <t>الأرباح المحتجزة</t>
  </si>
  <si>
    <t>ايرادات النشاط الجاري</t>
  </si>
  <si>
    <t>حق الملكية (100+200)</t>
  </si>
  <si>
    <t>ايرادات اخرى</t>
  </si>
  <si>
    <t>تخصيصات طويلة الاجل</t>
  </si>
  <si>
    <t>كلفة البضاعة المباعة</t>
  </si>
  <si>
    <t>قروض طويلة الأجل</t>
  </si>
  <si>
    <t>قيمة الإنتاج الكلي بسعر السوق(2200+2300-2400)</t>
  </si>
  <si>
    <t>رأس المال المتاح = (300+400+500)</t>
  </si>
  <si>
    <t>الاستخدامات الوسيطة</t>
  </si>
  <si>
    <t>الخصوم المتداولة</t>
  </si>
  <si>
    <t>القيمة المضافة الاجمالية بسعر السوق (2500-2600)</t>
  </si>
  <si>
    <t>مجموع جانب الخصوم (600+700)</t>
  </si>
  <si>
    <t>الضرائب غير المباشرة</t>
  </si>
  <si>
    <t>إجمالي الموجودات الثابتة</t>
  </si>
  <si>
    <t>الاعانات</t>
  </si>
  <si>
    <t>انشاءات تحت التنفيذ</t>
  </si>
  <si>
    <t>القيمة المضافة الإجمالية بالكلفة (2700-2800+2900)</t>
  </si>
  <si>
    <t>الاندثارات المتراكمة</t>
  </si>
  <si>
    <t>الاندثارات السنوية</t>
  </si>
  <si>
    <t>صافي الاصول الثابتة (900+1000-1100)</t>
  </si>
  <si>
    <t>القيمة المضافة الصافية بالكلفة (3000-3100)</t>
  </si>
  <si>
    <t>مخزون اخر المدة</t>
  </si>
  <si>
    <t>صافي التحويلات الجارية</t>
  </si>
  <si>
    <t>أ - مستلزمات سلعية</t>
  </si>
  <si>
    <t>دخل عوامل الإنتاج (3200+3300)</t>
  </si>
  <si>
    <t xml:space="preserve">ب- بضاعة مشتراة بغرض البيع </t>
  </si>
  <si>
    <t>أ- صافي الربح أو الخسارة</t>
  </si>
  <si>
    <t>ج - مواد اخرى</t>
  </si>
  <si>
    <t>1- الأرباح المحتجزة</t>
  </si>
  <si>
    <t>د- بضائع بطريق الشحن</t>
  </si>
  <si>
    <t>2- حصة الخزينة</t>
  </si>
  <si>
    <t>الموجودات المتداولة الاخرى</t>
  </si>
  <si>
    <t>3- حصة العاملين</t>
  </si>
  <si>
    <t>الاصول السائلة</t>
  </si>
  <si>
    <t>4- أرباح المساهمين</t>
  </si>
  <si>
    <t>رأس المال العامل (1300+1400+1500)</t>
  </si>
  <si>
    <t>ب- الرواتب والإجور</t>
  </si>
  <si>
    <t>صافي رأس المال العامل (1600-700)</t>
  </si>
  <si>
    <t>ج- صافي الفوائد المدفوعة</t>
  </si>
  <si>
    <t>الاصول الاخرى</t>
  </si>
  <si>
    <t>د- صافي ايجارات الاراضي المدفوعة</t>
  </si>
  <si>
    <t>رأس المال المستخدم (1200+1700+1800) =600</t>
  </si>
  <si>
    <t>تعويضات المشتغلين(3424+ 3430 )</t>
  </si>
  <si>
    <t>مجموع جانب الاصول (1200+1600+1800) =800</t>
  </si>
  <si>
    <t>فائض العمليات ( 3200-3500)</t>
  </si>
  <si>
    <t>الجهاز المركزي للإحصاء وتكنولوجيا المعلومات (الحسابات القومية)</t>
  </si>
  <si>
    <t>القطاع: التجارة المختلط</t>
  </si>
  <si>
    <t xml:space="preserve">النشاط: التجاري المختلط </t>
  </si>
  <si>
    <t>مجموع النشاط</t>
  </si>
  <si>
    <t>المؤشرات المالية والإقتصادية</t>
  </si>
  <si>
    <t>المؤش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رات</t>
  </si>
  <si>
    <t>القيــــــــــــــــــــــــــــــــــــمة</t>
  </si>
  <si>
    <t>النسبـــــــــــــــــــــــة%</t>
  </si>
  <si>
    <t>مؤشر إنتاجية الدينار من الإجور</t>
  </si>
  <si>
    <t>إنتاجية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</si>
  <si>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</si>
  <si>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</si>
  <si>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</si>
  <si>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الإستثمار</t>
  </si>
  <si>
    <t>نسبة الإقتراض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</si>
  <si>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</si>
  <si>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</si>
  <si>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</si>
  <si>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</si>
  <si>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معدل دوران المخزون</t>
  </si>
  <si>
    <t>تحليل مؤشرات مجموع نشاط النقل للقطاع المختلط لسنة 2019</t>
  </si>
  <si>
    <t>المفـــــــــــــــــــــــــردات</t>
  </si>
  <si>
    <t>المبلـــغ</t>
  </si>
  <si>
    <t>المفــــــــــــــــــــــــــردات</t>
  </si>
  <si>
    <t>المبلــــغ</t>
  </si>
  <si>
    <t>اراضي</t>
  </si>
  <si>
    <t>مباني</t>
  </si>
  <si>
    <t>الات ومعدات</t>
  </si>
  <si>
    <t>وسائط نقل</t>
  </si>
  <si>
    <t>اثاث واجهزة</t>
  </si>
  <si>
    <t>اصول مفتلحة</t>
  </si>
  <si>
    <t>اخرى</t>
  </si>
  <si>
    <t>المجموع</t>
  </si>
  <si>
    <t>القطاع: النقل المختلط</t>
  </si>
  <si>
    <t>الكلفة</t>
  </si>
  <si>
    <t>النشاط: نشاط النقل والمواصلات المختلط</t>
  </si>
  <si>
    <t>الاندثار المتراكم</t>
  </si>
  <si>
    <t>الصافي</t>
  </si>
  <si>
    <t>تحليل مؤشرات مجموع القطاع الصناعي المختلط لسنة 2019</t>
  </si>
  <si>
    <t xml:space="preserve"> اجمالي المبالغ</t>
  </si>
  <si>
    <t>المفــــــــــــــــــــــــردات</t>
  </si>
  <si>
    <t>مخزون أول المدة</t>
  </si>
  <si>
    <t>أحتياطي أرتفاع أسعار الموجودات الثابتة</t>
  </si>
  <si>
    <t>بضاعة تحت الصنع وتامة الصنع</t>
  </si>
  <si>
    <t>حق الملكية (100+200+300)</t>
  </si>
  <si>
    <t>غيرها</t>
  </si>
  <si>
    <t>أيرادات النشاط الرئيسي</t>
  </si>
  <si>
    <t>أيرادات النشاط التجاري</t>
  </si>
  <si>
    <t>رأس المال المتاح = (400+500+600)</t>
  </si>
  <si>
    <t>أيرادات أخرى</t>
  </si>
  <si>
    <t>الإنتاج الكلي بسعر المنتج (2400+2500+2600)</t>
  </si>
  <si>
    <t>مجموع جانب الخصوم (700+800)</t>
  </si>
  <si>
    <t>الإستخدامات الوسيطة</t>
  </si>
  <si>
    <t>القيمة المضافة الإجمالية بسعر المنتج (2700-2800)</t>
  </si>
  <si>
    <t>الضرائب الغير مباشرة</t>
  </si>
  <si>
    <t>الإعانات</t>
  </si>
  <si>
    <t>صافي الاصول الثابتة (1000+1100-1200)</t>
  </si>
  <si>
    <t>القيمة المضافة الإجمالية بالكلفة (2900-3000+3100)</t>
  </si>
  <si>
    <t>الإندثارات السنوية</t>
  </si>
  <si>
    <t>القيمة المضافة الصافية بالكلفة (3200-3300)</t>
  </si>
  <si>
    <t>ب- بضاعة تحت الصنع</t>
  </si>
  <si>
    <t>ج- بضاعة تامة الصنع</t>
  </si>
  <si>
    <t>دخل عوامل الإنتاج (3400+3500)</t>
  </si>
  <si>
    <t>د- بضاعة مشتراة بغرض البيع</t>
  </si>
  <si>
    <t>ه- مواد أخرى</t>
  </si>
  <si>
    <t>و- بضاعة بطريق الشحن</t>
  </si>
  <si>
    <t>رأس المال العامل (1400+1500+1600)</t>
  </si>
  <si>
    <t>صافي رأس المال العامل (1700-800)</t>
  </si>
  <si>
    <t>رأس المال المستخدم (1300+1800+1900)=700</t>
  </si>
  <si>
    <t>تعويضات المشتغلين(3614+3620 )</t>
  </si>
  <si>
    <t>مجموع جانب الاصول  (1300+1700+1900)=900</t>
  </si>
  <si>
    <t>فائض العمليات ( 3400-3700)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</si>
</sst>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9" x14ac:knownFonts="1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4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2"/>
      <color theme="1"/>
      <name val="Simplified Arabic"/>
      <family val="1"/>
    </font>
    <font>
      <b/>
      <sz val="18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3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2"/>
    </xf>
    <xf numFmtId="9" fontId="4" fillId="0" borderId="2" xfId="2" applyFont="1" applyBorder="1" applyAlignment="1">
      <alignment horizontal="right" vertical="center" indent="1"/>
    </xf>
    <xf numFmtId="9" fontId="4" fillId="0" borderId="2" xfId="2" applyFont="1" applyBorder="1" applyAlignment="1">
      <alignment horizontal="right" vertical="center" indent="1" readingOrder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 indent="2"/>
    </xf>
    <xf numFmtId="0" fontId="4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indent="1"/>
    </xf>
    <xf numFmtId="3" fontId="7" fillId="0" borderId="2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3" fontId="7" fillId="4" borderId="2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9" fontId="7" fillId="0" borderId="2" xfId="2" applyFont="1" applyFill="1" applyBorder="1" applyAlignment="1">
      <alignment horizontal="right" vertical="center" indent="1"/>
    </xf>
    <xf numFmtId="9" fontId="7" fillId="0" borderId="2" xfId="2" applyFont="1" applyFill="1" applyBorder="1" applyAlignment="1">
      <alignment horizontal="right" vertical="center" indent="1" readingOrder="2"/>
    </xf>
    <xf numFmtId="0" fontId="6" fillId="0" borderId="0" xfId="0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8;&#1602;&#1575;&#1585;&#1610;&#1585;%20&#1575;&#1604;&#1578;&#1581;&#1604;&#1610;&#1604;%20&#1575;&#1604;&#1605;&#1575;&#1604;&#1610;\&#1578;&#1602;&#1575;&#1585;&#1610;&#1585;%202019\&#1575;&#1604;&#1605;&#1582;&#1578;&#1604;&#1591;%202019\&#1578;&#1580;&#1575;&#1585;&#1610;%20&#1605;&#1582;&#1578;&#1604;&#15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8;&#1602;&#1575;&#1585;&#1610;&#1585;%20&#1575;&#1604;&#1578;&#1581;&#1604;&#1610;&#1604;%20&#1575;&#1604;&#1605;&#1575;&#1604;&#1610;\&#1578;&#1602;&#1575;&#1585;&#1610;&#1585;%202019\&#1575;&#1604;&#1605;&#1582;&#1578;&#1604;&#1591;%202019\&#1589;&#1606;&#1575;&#1593;&#1610;%20&#1605;&#1582;&#1578;&#1604;&#1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تجاري"/>
      <sheetName val="جدول نقل"/>
      <sheetName val="فندق بغداد"/>
      <sheetName val="71"/>
      <sheetName val="منصور"/>
      <sheetName val="Sheet2"/>
      <sheetName val="فلسطين"/>
      <sheetName val="ورقة4"/>
      <sheetName val="Sheet1"/>
      <sheetName val="اشور"/>
      <sheetName val="Sheet3"/>
      <sheetName val="فندق بابل"/>
      <sheetName val="Sheet4"/>
      <sheetName val="سدير"/>
      <sheetName val="79"/>
      <sheetName val="عشتار"/>
      <sheetName val="87"/>
      <sheetName val="استثمارات"/>
      <sheetName val="83"/>
      <sheetName val="فندق بصرة"/>
      <sheetName val="ورقة7"/>
      <sheetName val="الشلالات"/>
      <sheetName val="Sheet5"/>
      <sheetName val="الموصل"/>
      <sheetName val="Sheet7"/>
      <sheetName val="سندباد"/>
      <sheetName val="ورقة10"/>
      <sheetName val="تجارة السيارات"/>
      <sheetName val="ورقة9"/>
      <sheetName val="سد موصل"/>
      <sheetName val="ورقة1"/>
      <sheetName val="نشاط1"/>
      <sheetName val="91"/>
      <sheetName val="قطاع"/>
      <sheetName val="93"/>
      <sheetName val="نقل بري"/>
      <sheetName val="95"/>
      <sheetName val="البادية"/>
      <sheetName val="ورقة8"/>
      <sheetName val="Sheet8"/>
      <sheetName val="بغداد العراق"/>
      <sheetName val="ورقة5"/>
      <sheetName val="منتجات نفطية"/>
      <sheetName val="Sheet6"/>
      <sheetName val="نشاط2"/>
      <sheetName val="مخطط1"/>
      <sheetName val="ورقة6"/>
      <sheetName val="قطاع2"/>
      <sheetName val="97"/>
      <sheetName val="قطاع 2"/>
      <sheetName val="Sheet10"/>
    </sheetNames>
    <sheetDataSet>
      <sheetData sheetId="0"/>
      <sheetData sheetId="1"/>
      <sheetData sheetId="2">
        <row r="5">
          <cell r="C5">
            <v>3844800</v>
          </cell>
          <cell r="F5">
            <v>4132</v>
          </cell>
        </row>
        <row r="6">
          <cell r="C6">
            <v>4042536</v>
          </cell>
          <cell r="F6">
            <v>0</v>
          </cell>
        </row>
        <row r="7">
          <cell r="C7">
            <v>7887336</v>
          </cell>
          <cell r="F7">
            <v>2500000</v>
          </cell>
        </row>
        <row r="8">
          <cell r="C8">
            <v>60380</v>
          </cell>
          <cell r="F8">
            <v>0</v>
          </cell>
        </row>
        <row r="9">
          <cell r="C9">
            <v>0</v>
          </cell>
          <cell r="F9">
            <v>2500000</v>
          </cell>
        </row>
        <row r="10">
          <cell r="C10">
            <v>7947716</v>
          </cell>
          <cell r="F10">
            <v>87438</v>
          </cell>
        </row>
        <row r="11">
          <cell r="C11">
            <v>1743538</v>
          </cell>
          <cell r="F11">
            <v>2412562</v>
          </cell>
        </row>
        <row r="12">
          <cell r="C12">
            <v>9691254</v>
          </cell>
          <cell r="F12">
            <v>5237</v>
          </cell>
        </row>
        <row r="13">
          <cell r="C13">
            <v>6359948</v>
          </cell>
          <cell r="F13">
            <v>0</v>
          </cell>
        </row>
        <row r="14">
          <cell r="C14">
            <v>0</v>
          </cell>
          <cell r="F14">
            <v>2407325</v>
          </cell>
        </row>
        <row r="15">
          <cell r="C15">
            <v>1895008</v>
          </cell>
          <cell r="F15">
            <v>9737</v>
          </cell>
        </row>
        <row r="16">
          <cell r="C16">
            <v>4464940</v>
          </cell>
          <cell r="F16">
            <v>2397588</v>
          </cell>
        </row>
        <row r="17">
          <cell r="C17">
            <v>0</v>
          </cell>
          <cell r="F17">
            <v>-2311</v>
          </cell>
        </row>
        <row r="18">
          <cell r="C18">
            <v>0</v>
          </cell>
          <cell r="F18">
            <v>2395277</v>
          </cell>
        </row>
        <row r="19">
          <cell r="C19">
            <v>0</v>
          </cell>
          <cell r="F19">
            <v>2386354</v>
          </cell>
        </row>
        <row r="20">
          <cell r="C20">
            <v>0</v>
          </cell>
          <cell r="F20">
            <v>2386354</v>
          </cell>
        </row>
        <row r="21">
          <cell r="C21">
            <v>0</v>
          </cell>
          <cell r="F21">
            <v>0</v>
          </cell>
        </row>
        <row r="22">
          <cell r="C22">
            <v>2294028</v>
          </cell>
          <cell r="F22">
            <v>0</v>
          </cell>
        </row>
        <row r="23">
          <cell r="C23">
            <v>2931600</v>
          </cell>
          <cell r="F23">
            <v>0</v>
          </cell>
        </row>
        <row r="24">
          <cell r="C24">
            <v>5225628</v>
          </cell>
          <cell r="F24">
            <v>104857</v>
          </cell>
        </row>
        <row r="25">
          <cell r="C25">
            <v>3482090</v>
          </cell>
          <cell r="F25">
            <v>-95934</v>
          </cell>
        </row>
        <row r="26">
          <cell r="C26">
            <v>686</v>
          </cell>
          <cell r="F26">
            <v>0</v>
          </cell>
        </row>
        <row r="27">
          <cell r="C27">
            <v>7947716</v>
          </cell>
          <cell r="F27">
            <v>104857</v>
          </cell>
        </row>
        <row r="28">
          <cell r="C28">
            <v>9691254</v>
          </cell>
          <cell r="F28">
            <v>2292731</v>
          </cell>
        </row>
      </sheetData>
      <sheetData sheetId="3"/>
      <sheetData sheetId="4">
        <row r="5">
          <cell r="C5">
            <v>2923200</v>
          </cell>
          <cell r="F5">
            <v>467831</v>
          </cell>
        </row>
        <row r="6">
          <cell r="C6">
            <v>978221</v>
          </cell>
          <cell r="F6">
            <v>3741367</v>
          </cell>
        </row>
        <row r="7">
          <cell r="C7">
            <v>3901421</v>
          </cell>
          <cell r="F7">
            <v>1632823</v>
          </cell>
        </row>
        <row r="8">
          <cell r="C8">
            <v>5710</v>
          </cell>
          <cell r="F8">
            <v>0</v>
          </cell>
        </row>
        <row r="9">
          <cell r="C9">
            <v>300000</v>
          </cell>
          <cell r="F9">
            <v>5374190</v>
          </cell>
        </row>
        <row r="10">
          <cell r="C10">
            <v>4207131</v>
          </cell>
          <cell r="F10">
            <v>1323362</v>
          </cell>
        </row>
        <row r="11">
          <cell r="C11">
            <v>1325064</v>
          </cell>
          <cell r="F11">
            <v>4050828</v>
          </cell>
        </row>
        <row r="12">
          <cell r="C12">
            <v>5532195</v>
          </cell>
          <cell r="F12">
            <v>265885</v>
          </cell>
        </row>
        <row r="13">
          <cell r="C13">
            <v>3681578</v>
          </cell>
          <cell r="F13">
            <v>0</v>
          </cell>
        </row>
        <row r="14">
          <cell r="C14">
            <v>0</v>
          </cell>
          <cell r="F14">
            <v>3784943</v>
          </cell>
        </row>
        <row r="15">
          <cell r="C15">
            <v>2780489</v>
          </cell>
          <cell r="F15">
            <v>288543</v>
          </cell>
        </row>
        <row r="16">
          <cell r="C16">
            <v>901089</v>
          </cell>
          <cell r="F16">
            <v>3496400</v>
          </cell>
        </row>
        <row r="17">
          <cell r="C17">
            <v>145449</v>
          </cell>
          <cell r="F17">
            <v>-219187</v>
          </cell>
        </row>
        <row r="18">
          <cell r="C18">
            <v>51746</v>
          </cell>
          <cell r="F18">
            <v>3277213</v>
          </cell>
        </row>
        <row r="19">
          <cell r="C19">
            <v>0</v>
          </cell>
          <cell r="F19">
            <v>757298</v>
          </cell>
        </row>
        <row r="20">
          <cell r="C20">
            <v>93703</v>
          </cell>
          <cell r="F20">
            <v>757298</v>
          </cell>
        </row>
        <row r="21">
          <cell r="C21">
            <v>0</v>
          </cell>
          <cell r="F21">
            <v>0</v>
          </cell>
        </row>
        <row r="22">
          <cell r="C22">
            <v>2635762</v>
          </cell>
          <cell r="F22">
            <v>0</v>
          </cell>
        </row>
        <row r="23">
          <cell r="C23">
            <v>1413264</v>
          </cell>
          <cell r="F23">
            <v>0</v>
          </cell>
        </row>
        <row r="24">
          <cell r="C24">
            <v>4194475</v>
          </cell>
          <cell r="F24">
            <v>2519915</v>
          </cell>
        </row>
        <row r="25">
          <cell r="C25">
            <v>2869411</v>
          </cell>
          <cell r="F25">
            <v>0</v>
          </cell>
        </row>
        <row r="26">
          <cell r="C26">
            <v>436631</v>
          </cell>
          <cell r="F26">
            <v>0</v>
          </cell>
        </row>
        <row r="27">
          <cell r="C27">
            <v>4207131</v>
          </cell>
          <cell r="F27">
            <v>2519915</v>
          </cell>
        </row>
        <row r="28">
          <cell r="C28">
            <v>5532195</v>
          </cell>
          <cell r="F28">
            <v>976485</v>
          </cell>
        </row>
      </sheetData>
      <sheetData sheetId="5"/>
      <sheetData sheetId="6">
        <row r="5">
          <cell r="C5">
            <v>4470000</v>
          </cell>
          <cell r="F5">
            <v>-356734</v>
          </cell>
        </row>
        <row r="6">
          <cell r="C6">
            <v>101742</v>
          </cell>
          <cell r="F6">
            <v>1755310</v>
          </cell>
        </row>
        <row r="7">
          <cell r="C7">
            <v>4571742</v>
          </cell>
          <cell r="F7">
            <v>4246391</v>
          </cell>
        </row>
        <row r="8">
          <cell r="C8">
            <v>308</v>
          </cell>
          <cell r="F8">
            <v>0</v>
          </cell>
        </row>
        <row r="9">
          <cell r="C9">
            <v>0</v>
          </cell>
          <cell r="F9">
            <v>6001701</v>
          </cell>
        </row>
        <row r="10">
          <cell r="C10">
            <v>4572050</v>
          </cell>
          <cell r="F10">
            <v>2615688</v>
          </cell>
        </row>
        <row r="11">
          <cell r="C11">
            <v>4420387</v>
          </cell>
          <cell r="F11">
            <v>3386013</v>
          </cell>
        </row>
        <row r="12">
          <cell r="C12">
            <v>8992437</v>
          </cell>
          <cell r="F12">
            <v>586614</v>
          </cell>
        </row>
        <row r="13">
          <cell r="C13">
            <v>3519554</v>
          </cell>
          <cell r="F13">
            <v>0</v>
          </cell>
        </row>
        <row r="14">
          <cell r="F14">
            <v>2799399</v>
          </cell>
        </row>
        <row r="15">
          <cell r="C15">
            <v>1598449</v>
          </cell>
          <cell r="F15">
            <v>214943</v>
          </cell>
        </row>
        <row r="16">
          <cell r="C16">
            <v>1921105</v>
          </cell>
          <cell r="F16">
            <v>2584456</v>
          </cell>
        </row>
        <row r="17">
          <cell r="C17">
            <v>97636</v>
          </cell>
          <cell r="F17">
            <v>-1088924</v>
          </cell>
        </row>
        <row r="18">
          <cell r="C18">
            <v>26521</v>
          </cell>
          <cell r="F18">
            <v>1495532</v>
          </cell>
        </row>
        <row r="19">
          <cell r="C19">
            <v>0</v>
          </cell>
          <cell r="F19">
            <v>-868635</v>
          </cell>
        </row>
        <row r="20">
          <cell r="C20">
            <v>71115</v>
          </cell>
          <cell r="F20">
            <v>-868635</v>
          </cell>
        </row>
        <row r="21">
          <cell r="C21">
            <v>0</v>
          </cell>
          <cell r="F21">
            <v>0</v>
          </cell>
        </row>
        <row r="22">
          <cell r="C22">
            <v>4139133</v>
          </cell>
          <cell r="F22">
            <v>0</v>
          </cell>
        </row>
        <row r="23">
          <cell r="C23">
            <v>526231</v>
          </cell>
          <cell r="F23">
            <v>0</v>
          </cell>
        </row>
        <row r="24">
          <cell r="C24">
            <v>4763000</v>
          </cell>
          <cell r="F24">
            <v>2379787</v>
          </cell>
        </row>
        <row r="25">
          <cell r="C25">
            <v>342613</v>
          </cell>
          <cell r="F25">
            <v>0</v>
          </cell>
        </row>
        <row r="26">
          <cell r="C26">
            <v>2308332</v>
          </cell>
          <cell r="F26">
            <v>-15620</v>
          </cell>
        </row>
        <row r="27">
          <cell r="C27">
            <v>4572050</v>
          </cell>
          <cell r="F27">
            <v>2379787</v>
          </cell>
        </row>
        <row r="28">
          <cell r="C28">
            <v>8992437</v>
          </cell>
          <cell r="F28">
            <v>204669</v>
          </cell>
        </row>
      </sheetData>
      <sheetData sheetId="7"/>
      <sheetData sheetId="8"/>
      <sheetData sheetId="9">
        <row r="5">
          <cell r="C5">
            <v>376369</v>
          </cell>
          <cell r="F5">
            <v>20841</v>
          </cell>
        </row>
        <row r="6">
          <cell r="C6">
            <v>-242962</v>
          </cell>
          <cell r="F6">
            <v>0</v>
          </cell>
        </row>
        <row r="7">
          <cell r="C7">
            <v>133407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133407</v>
          </cell>
          <cell r="F10">
            <v>4099</v>
          </cell>
        </row>
        <row r="11">
          <cell r="C11">
            <v>32900</v>
          </cell>
          <cell r="F11">
            <v>-4099</v>
          </cell>
        </row>
        <row r="12">
          <cell r="C12">
            <v>166307</v>
          </cell>
          <cell r="F12">
            <v>680</v>
          </cell>
        </row>
        <row r="13">
          <cell r="C13">
            <v>20841</v>
          </cell>
          <cell r="F13">
            <v>0</v>
          </cell>
        </row>
        <row r="14">
          <cell r="C14">
            <v>0</v>
          </cell>
          <cell r="F14">
            <v>-4779</v>
          </cell>
        </row>
        <row r="15">
          <cell r="C15">
            <v>0</v>
          </cell>
          <cell r="F15">
            <v>655</v>
          </cell>
        </row>
        <row r="16">
          <cell r="C16">
            <v>20841</v>
          </cell>
          <cell r="F16">
            <v>-5434</v>
          </cell>
        </row>
        <row r="17">
          <cell r="C17">
            <v>0</v>
          </cell>
          <cell r="F17">
            <v>35</v>
          </cell>
        </row>
        <row r="18">
          <cell r="C18">
            <v>0</v>
          </cell>
          <cell r="F18">
            <v>-5399</v>
          </cell>
        </row>
        <row r="19">
          <cell r="C19">
            <v>0</v>
          </cell>
          <cell r="F19">
            <v>-29399</v>
          </cell>
        </row>
        <row r="20">
          <cell r="C20">
            <v>0</v>
          </cell>
          <cell r="F20">
            <v>-29399</v>
          </cell>
        </row>
        <row r="21">
          <cell r="C21">
            <v>0</v>
          </cell>
          <cell r="F21">
            <v>0</v>
          </cell>
        </row>
        <row r="22">
          <cell r="C22">
            <v>144772</v>
          </cell>
          <cell r="F22">
            <v>0</v>
          </cell>
        </row>
        <row r="23">
          <cell r="C23">
            <v>694</v>
          </cell>
          <cell r="F23">
            <v>0</v>
          </cell>
        </row>
        <row r="24">
          <cell r="C24">
            <v>145466</v>
          </cell>
          <cell r="F24">
            <v>24000</v>
          </cell>
        </row>
        <row r="25">
          <cell r="C25">
            <v>112566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133407</v>
          </cell>
          <cell r="F27">
            <v>24000</v>
          </cell>
        </row>
        <row r="28">
          <cell r="C28">
            <v>166307</v>
          </cell>
          <cell r="F28">
            <v>-29434</v>
          </cell>
        </row>
      </sheetData>
      <sheetData sheetId="10"/>
      <sheetData sheetId="11">
        <row r="5">
          <cell r="C5">
            <v>2000000</v>
          </cell>
          <cell r="F5">
            <v>4876</v>
          </cell>
        </row>
        <row r="6">
          <cell r="C6">
            <v>9550314</v>
          </cell>
          <cell r="F6">
            <v>0</v>
          </cell>
        </row>
        <row r="7">
          <cell r="C7">
            <v>11550314</v>
          </cell>
          <cell r="F7">
            <v>4481838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4481838</v>
          </cell>
        </row>
        <row r="10">
          <cell r="C10">
            <v>11550314</v>
          </cell>
          <cell r="F10">
            <v>157034</v>
          </cell>
        </row>
        <row r="11">
          <cell r="C11">
            <v>5330153</v>
          </cell>
          <cell r="F11">
            <v>4324804</v>
          </cell>
        </row>
        <row r="12">
          <cell r="C12">
            <v>16880467</v>
          </cell>
          <cell r="F12">
            <v>644046</v>
          </cell>
        </row>
        <row r="13">
          <cell r="C13">
            <v>355649</v>
          </cell>
          <cell r="F13">
            <v>0</v>
          </cell>
        </row>
        <row r="14">
          <cell r="C14">
            <v>0</v>
          </cell>
          <cell r="F14">
            <v>3680758</v>
          </cell>
        </row>
        <row r="15">
          <cell r="C15">
            <v>122312</v>
          </cell>
          <cell r="F15">
            <v>12393</v>
          </cell>
        </row>
        <row r="16">
          <cell r="C16">
            <v>233337</v>
          </cell>
          <cell r="F16">
            <v>3668365</v>
          </cell>
        </row>
        <row r="17">
          <cell r="C17">
            <v>0</v>
          </cell>
          <cell r="F17">
            <v>297562</v>
          </cell>
        </row>
        <row r="18">
          <cell r="C18">
            <v>0</v>
          </cell>
          <cell r="F18">
            <v>3965927</v>
          </cell>
        </row>
        <row r="19">
          <cell r="C19">
            <v>0</v>
          </cell>
          <cell r="F19">
            <v>4145864</v>
          </cell>
        </row>
        <row r="20">
          <cell r="C20">
            <v>0</v>
          </cell>
          <cell r="F20">
            <v>4145864</v>
          </cell>
        </row>
        <row r="21">
          <cell r="C21">
            <v>0</v>
          </cell>
          <cell r="F21">
            <v>0</v>
          </cell>
        </row>
        <row r="22">
          <cell r="C22">
            <v>16060156</v>
          </cell>
          <cell r="F22">
            <v>0</v>
          </cell>
        </row>
        <row r="23">
          <cell r="C23">
            <v>463662</v>
          </cell>
          <cell r="F23">
            <v>0</v>
          </cell>
        </row>
        <row r="24">
          <cell r="C24">
            <v>16523818</v>
          </cell>
          <cell r="F24">
            <v>268604</v>
          </cell>
        </row>
        <row r="25">
          <cell r="C25">
            <v>11193665</v>
          </cell>
          <cell r="F25">
            <v>-448541</v>
          </cell>
        </row>
        <row r="26">
          <cell r="C26">
            <v>123312</v>
          </cell>
          <cell r="F26">
            <v>0</v>
          </cell>
        </row>
        <row r="27">
          <cell r="C27">
            <v>11550314</v>
          </cell>
          <cell r="F27">
            <v>268604</v>
          </cell>
        </row>
        <row r="28">
          <cell r="C28">
            <v>16880467</v>
          </cell>
          <cell r="F28">
            <v>3399761</v>
          </cell>
        </row>
      </sheetData>
      <sheetData sheetId="12"/>
      <sheetData sheetId="13">
        <row r="5">
          <cell r="C5">
            <v>1734600</v>
          </cell>
          <cell r="F5">
            <v>25403</v>
          </cell>
        </row>
        <row r="6">
          <cell r="C6">
            <v>-2553164</v>
          </cell>
          <cell r="F6">
            <v>29980</v>
          </cell>
        </row>
        <row r="7">
          <cell r="C7">
            <v>-818564</v>
          </cell>
          <cell r="F7">
            <v>0</v>
          </cell>
        </row>
        <row r="8">
          <cell r="C8">
            <v>132807</v>
          </cell>
          <cell r="F8">
            <v>0</v>
          </cell>
        </row>
        <row r="9">
          <cell r="C9">
            <v>0</v>
          </cell>
          <cell r="F9">
            <v>29980</v>
          </cell>
        </row>
        <row r="10">
          <cell r="C10">
            <v>-685757</v>
          </cell>
          <cell r="F10">
            <v>176302</v>
          </cell>
        </row>
        <row r="11">
          <cell r="C11">
            <v>2627849</v>
          </cell>
          <cell r="F11">
            <v>-146322</v>
          </cell>
        </row>
        <row r="12">
          <cell r="C12">
            <v>1942092</v>
          </cell>
          <cell r="F12">
            <v>7479</v>
          </cell>
        </row>
        <row r="13">
          <cell r="C13">
            <v>38854</v>
          </cell>
          <cell r="F13">
            <v>0</v>
          </cell>
        </row>
        <row r="14">
          <cell r="C14">
            <v>0</v>
          </cell>
          <cell r="F14">
            <v>-153801</v>
          </cell>
        </row>
        <row r="15">
          <cell r="C15">
            <v>13661</v>
          </cell>
          <cell r="F15">
            <v>2000</v>
          </cell>
        </row>
        <row r="16">
          <cell r="C16">
            <v>25193</v>
          </cell>
          <cell r="F16">
            <v>-155801</v>
          </cell>
        </row>
        <row r="17">
          <cell r="C17">
            <v>0</v>
          </cell>
          <cell r="F17">
            <v>195641</v>
          </cell>
        </row>
        <row r="18">
          <cell r="C18">
            <v>0</v>
          </cell>
          <cell r="F18">
            <v>39840</v>
          </cell>
        </row>
        <row r="19">
          <cell r="C19">
            <v>0</v>
          </cell>
          <cell r="F19">
            <v>-145659</v>
          </cell>
        </row>
        <row r="20">
          <cell r="C20">
            <v>0</v>
          </cell>
          <cell r="F20">
            <v>-145659</v>
          </cell>
        </row>
        <row r="21">
          <cell r="C21">
            <v>0</v>
          </cell>
          <cell r="F21">
            <v>0</v>
          </cell>
        </row>
        <row r="22">
          <cell r="C22">
            <v>1511624</v>
          </cell>
          <cell r="F22">
            <v>0</v>
          </cell>
        </row>
        <row r="23">
          <cell r="C23">
            <v>345530</v>
          </cell>
          <cell r="F23">
            <v>0</v>
          </cell>
        </row>
        <row r="24">
          <cell r="C24">
            <v>1857154</v>
          </cell>
          <cell r="F24">
            <v>185499</v>
          </cell>
        </row>
        <row r="25">
          <cell r="C25">
            <v>-770695</v>
          </cell>
          <cell r="F25">
            <v>0</v>
          </cell>
        </row>
        <row r="26">
          <cell r="C26">
            <v>59745</v>
          </cell>
          <cell r="F26">
            <v>0</v>
          </cell>
        </row>
        <row r="27">
          <cell r="C27">
            <v>-685757</v>
          </cell>
          <cell r="F27">
            <v>185499</v>
          </cell>
        </row>
        <row r="28">
          <cell r="C28">
            <v>1942092</v>
          </cell>
          <cell r="F28">
            <v>-341300</v>
          </cell>
        </row>
      </sheetData>
      <sheetData sheetId="14"/>
      <sheetData sheetId="15">
        <row r="5">
          <cell r="C5">
            <v>3500000</v>
          </cell>
          <cell r="F5">
            <v>2468177</v>
          </cell>
        </row>
        <row r="6">
          <cell r="C6">
            <v>9779822</v>
          </cell>
          <cell r="F6">
            <v>3090843</v>
          </cell>
        </row>
        <row r="7">
          <cell r="C7">
            <v>13279822</v>
          </cell>
          <cell r="F7">
            <v>4114037</v>
          </cell>
        </row>
        <row r="8">
          <cell r="C8">
            <v>521</v>
          </cell>
          <cell r="F8">
            <v>0</v>
          </cell>
        </row>
        <row r="9">
          <cell r="C9">
            <v>0</v>
          </cell>
          <cell r="F9">
            <v>7204880</v>
          </cell>
        </row>
        <row r="10">
          <cell r="C10">
            <v>13280343</v>
          </cell>
          <cell r="F10">
            <v>1919365</v>
          </cell>
        </row>
        <row r="11">
          <cell r="C11">
            <v>28801923</v>
          </cell>
          <cell r="F11">
            <v>5285515</v>
          </cell>
        </row>
        <row r="12">
          <cell r="C12">
            <v>42082266</v>
          </cell>
          <cell r="F12">
            <v>1158721</v>
          </cell>
        </row>
        <row r="13">
          <cell r="C13">
            <v>3807155</v>
          </cell>
          <cell r="F13">
            <v>0</v>
          </cell>
        </row>
        <row r="14">
          <cell r="C14">
            <v>0</v>
          </cell>
          <cell r="F14">
            <v>4126794</v>
          </cell>
        </row>
        <row r="15">
          <cell r="C15">
            <v>1301489</v>
          </cell>
          <cell r="F15">
            <v>85277</v>
          </cell>
        </row>
        <row r="16">
          <cell r="C16">
            <v>2505666</v>
          </cell>
          <cell r="F16">
            <v>4041517</v>
          </cell>
        </row>
        <row r="17">
          <cell r="C17">
            <v>148969</v>
          </cell>
          <cell r="F17">
            <v>-77549</v>
          </cell>
        </row>
        <row r="18">
          <cell r="C18">
            <v>31464</v>
          </cell>
          <cell r="F18">
            <v>3963968</v>
          </cell>
        </row>
        <row r="19">
          <cell r="C19">
            <v>0</v>
          </cell>
          <cell r="F19">
            <v>364824</v>
          </cell>
        </row>
        <row r="20">
          <cell r="C20">
            <v>117505</v>
          </cell>
          <cell r="F20">
            <v>364824</v>
          </cell>
        </row>
        <row r="21">
          <cell r="C21">
            <v>0</v>
          </cell>
          <cell r="F21">
            <v>0</v>
          </cell>
        </row>
        <row r="22">
          <cell r="C22">
            <v>39069715</v>
          </cell>
          <cell r="F22">
            <v>0</v>
          </cell>
        </row>
        <row r="23">
          <cell r="C23">
            <v>355277</v>
          </cell>
          <cell r="F23">
            <v>0</v>
          </cell>
        </row>
        <row r="24">
          <cell r="C24">
            <v>39573961</v>
          </cell>
          <cell r="F24">
            <v>3599144</v>
          </cell>
        </row>
        <row r="25">
          <cell r="C25">
            <v>10772038</v>
          </cell>
          <cell r="F25">
            <v>0</v>
          </cell>
        </row>
        <row r="26">
          <cell r="C26">
            <v>2639</v>
          </cell>
          <cell r="F26">
            <v>0</v>
          </cell>
        </row>
        <row r="27">
          <cell r="C27">
            <v>13280343</v>
          </cell>
          <cell r="F27">
            <v>3599144</v>
          </cell>
        </row>
        <row r="28">
          <cell r="C28">
            <v>42082266</v>
          </cell>
          <cell r="F28">
            <v>442373</v>
          </cell>
        </row>
      </sheetData>
      <sheetData sheetId="16"/>
      <sheetData sheetId="17">
        <row r="5">
          <cell r="C5">
            <v>6253175</v>
          </cell>
          <cell r="F5">
            <v>3020966</v>
          </cell>
        </row>
        <row r="6">
          <cell r="C6">
            <v>7387422</v>
          </cell>
          <cell r="F6">
            <v>593611</v>
          </cell>
        </row>
        <row r="7">
          <cell r="C7">
            <v>13640597</v>
          </cell>
          <cell r="F7">
            <v>1734926</v>
          </cell>
        </row>
        <row r="8">
          <cell r="C8">
            <v>92874</v>
          </cell>
          <cell r="F8">
            <v>0</v>
          </cell>
        </row>
        <row r="9">
          <cell r="C9">
            <v>0</v>
          </cell>
          <cell r="F9">
            <v>2328537</v>
          </cell>
        </row>
        <row r="10">
          <cell r="C10">
            <v>13733471</v>
          </cell>
          <cell r="F10">
            <v>278122</v>
          </cell>
        </row>
        <row r="11">
          <cell r="C11">
            <v>648493</v>
          </cell>
          <cell r="F11">
            <v>2050415</v>
          </cell>
        </row>
        <row r="12">
          <cell r="C12">
            <v>14381964</v>
          </cell>
          <cell r="F12">
            <v>63468</v>
          </cell>
        </row>
        <row r="13">
          <cell r="C13">
            <v>1532649</v>
          </cell>
          <cell r="F13">
            <v>0</v>
          </cell>
        </row>
        <row r="14">
          <cell r="C14">
            <v>3036408</v>
          </cell>
          <cell r="F14">
            <v>1986947</v>
          </cell>
        </row>
        <row r="15">
          <cell r="C15">
            <v>367634</v>
          </cell>
          <cell r="F15">
            <v>99439</v>
          </cell>
        </row>
        <row r="16">
          <cell r="C16">
            <v>4201423</v>
          </cell>
          <cell r="F16">
            <v>1887508</v>
          </cell>
        </row>
        <row r="17">
          <cell r="C17">
            <v>0</v>
          </cell>
          <cell r="F17">
            <v>-314334</v>
          </cell>
        </row>
        <row r="18">
          <cell r="C18">
            <v>0</v>
          </cell>
          <cell r="F18">
            <v>1573174</v>
          </cell>
        </row>
        <row r="19">
          <cell r="C19">
            <v>0</v>
          </cell>
          <cell r="F19">
            <v>1174815</v>
          </cell>
        </row>
        <row r="20">
          <cell r="C20">
            <v>0</v>
          </cell>
          <cell r="F20">
            <v>1174815</v>
          </cell>
        </row>
        <row r="21">
          <cell r="C21">
            <v>0</v>
          </cell>
          <cell r="F21">
            <v>0</v>
          </cell>
        </row>
        <row r="22">
          <cell r="C22">
            <v>4825864</v>
          </cell>
          <cell r="F22">
            <v>0</v>
          </cell>
        </row>
        <row r="23">
          <cell r="C23">
            <v>4729878</v>
          </cell>
          <cell r="F23">
            <v>0</v>
          </cell>
        </row>
        <row r="24">
          <cell r="C24">
            <v>9555742</v>
          </cell>
          <cell r="F24">
            <v>398359</v>
          </cell>
        </row>
        <row r="25">
          <cell r="C25">
            <v>8907249</v>
          </cell>
          <cell r="F25">
            <v>0</v>
          </cell>
        </row>
        <row r="26">
          <cell r="C26">
            <v>624799</v>
          </cell>
          <cell r="F26">
            <v>0</v>
          </cell>
        </row>
        <row r="27">
          <cell r="C27">
            <v>13733471</v>
          </cell>
          <cell r="F27">
            <v>398359</v>
          </cell>
        </row>
        <row r="28">
          <cell r="C28">
            <v>14381964</v>
          </cell>
          <cell r="F28">
            <v>1489149</v>
          </cell>
        </row>
      </sheetData>
      <sheetData sheetId="18"/>
      <sheetData sheetId="19"/>
      <sheetData sheetId="20"/>
      <sheetData sheetId="21">
        <row r="5">
          <cell r="C5">
            <v>400000</v>
          </cell>
          <cell r="F5">
            <v>165</v>
          </cell>
        </row>
        <row r="6">
          <cell r="C6">
            <v>-188927</v>
          </cell>
          <cell r="F6">
            <v>0</v>
          </cell>
        </row>
        <row r="7">
          <cell r="C7">
            <v>211073</v>
          </cell>
          <cell r="F7">
            <v>14600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14600</v>
          </cell>
        </row>
        <row r="10">
          <cell r="C10">
            <v>211073</v>
          </cell>
          <cell r="F10">
            <v>5595</v>
          </cell>
        </row>
        <row r="11">
          <cell r="C11">
            <v>103669</v>
          </cell>
          <cell r="F11">
            <v>9005</v>
          </cell>
        </row>
        <row r="12">
          <cell r="C12">
            <v>314742</v>
          </cell>
          <cell r="F12">
            <v>380</v>
          </cell>
        </row>
        <row r="13">
          <cell r="C13">
            <v>29344</v>
          </cell>
          <cell r="F13">
            <v>0</v>
          </cell>
        </row>
        <row r="14">
          <cell r="C14">
            <v>0</v>
          </cell>
          <cell r="F14">
            <v>8625</v>
          </cell>
        </row>
        <row r="15">
          <cell r="C15">
            <v>9554</v>
          </cell>
          <cell r="F15">
            <v>1100</v>
          </cell>
        </row>
        <row r="16">
          <cell r="C16">
            <v>19790</v>
          </cell>
          <cell r="F16">
            <v>7525</v>
          </cell>
        </row>
        <row r="17">
          <cell r="C17">
            <v>0</v>
          </cell>
          <cell r="F17">
            <v>-962</v>
          </cell>
        </row>
        <row r="18">
          <cell r="C18">
            <v>0</v>
          </cell>
          <cell r="F18">
            <v>6563</v>
          </cell>
        </row>
        <row r="19">
          <cell r="C19">
            <v>0</v>
          </cell>
          <cell r="F19">
            <v>-3805</v>
          </cell>
        </row>
        <row r="20">
          <cell r="C20">
            <v>0</v>
          </cell>
          <cell r="F20">
            <v>-3805</v>
          </cell>
        </row>
        <row r="21">
          <cell r="C21">
            <v>0</v>
          </cell>
          <cell r="F21">
            <v>0</v>
          </cell>
        </row>
        <row r="22">
          <cell r="C22">
            <v>294010</v>
          </cell>
          <cell r="F22">
            <v>0</v>
          </cell>
        </row>
        <row r="23">
          <cell r="C23">
            <v>942</v>
          </cell>
          <cell r="F23">
            <v>0</v>
          </cell>
        </row>
        <row r="24">
          <cell r="C24">
            <v>294952</v>
          </cell>
          <cell r="F24">
            <v>10368</v>
          </cell>
        </row>
        <row r="25">
          <cell r="C25">
            <v>191283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211073</v>
          </cell>
          <cell r="F27">
            <v>10368</v>
          </cell>
        </row>
        <row r="28">
          <cell r="C28">
            <v>314742</v>
          </cell>
          <cell r="F28">
            <v>-2843</v>
          </cell>
        </row>
      </sheetData>
      <sheetData sheetId="22"/>
      <sheetData sheetId="23">
        <row r="5">
          <cell r="C5">
            <v>800000</v>
          </cell>
          <cell r="F5">
            <v>3588463</v>
          </cell>
        </row>
        <row r="6">
          <cell r="C6">
            <v>1182171</v>
          </cell>
          <cell r="F6">
            <v>1708111</v>
          </cell>
        </row>
        <row r="7">
          <cell r="C7">
            <v>1982171</v>
          </cell>
          <cell r="F7">
            <v>291174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1999285</v>
          </cell>
        </row>
        <row r="10">
          <cell r="C10">
            <v>1982171</v>
          </cell>
          <cell r="F10">
            <v>767086</v>
          </cell>
        </row>
        <row r="11">
          <cell r="C11">
            <v>1212032</v>
          </cell>
          <cell r="F11">
            <v>1232199</v>
          </cell>
        </row>
        <row r="12">
          <cell r="C12">
            <v>3194203</v>
          </cell>
          <cell r="F12">
            <v>18434</v>
          </cell>
        </row>
        <row r="13">
          <cell r="C13">
            <v>3485828</v>
          </cell>
          <cell r="F13">
            <v>0</v>
          </cell>
        </row>
        <row r="14">
          <cell r="C14">
            <v>102635</v>
          </cell>
          <cell r="F14">
            <v>1213765</v>
          </cell>
        </row>
        <row r="15">
          <cell r="C15">
            <v>825802</v>
          </cell>
          <cell r="F15">
            <v>259474</v>
          </cell>
        </row>
        <row r="16">
          <cell r="C16">
            <v>2762661</v>
          </cell>
          <cell r="F16">
            <v>954291</v>
          </cell>
        </row>
        <row r="17">
          <cell r="C17">
            <v>98052</v>
          </cell>
          <cell r="F17">
            <v>-6688</v>
          </cell>
        </row>
        <row r="18">
          <cell r="C18">
            <v>34104</v>
          </cell>
          <cell r="F18">
            <v>947603</v>
          </cell>
        </row>
        <row r="19">
          <cell r="C19">
            <v>0</v>
          </cell>
          <cell r="F19">
            <v>252343</v>
          </cell>
        </row>
        <row r="20">
          <cell r="C20">
            <v>63948</v>
          </cell>
          <cell r="F20">
            <v>252343</v>
          </cell>
        </row>
        <row r="21">
          <cell r="C21">
            <v>0</v>
          </cell>
          <cell r="F21">
            <v>0</v>
          </cell>
        </row>
        <row r="22">
          <cell r="C22">
            <v>134648</v>
          </cell>
          <cell r="F22">
            <v>0</v>
          </cell>
        </row>
        <row r="23">
          <cell r="C23">
            <v>198342</v>
          </cell>
          <cell r="F23">
            <v>0</v>
          </cell>
        </row>
        <row r="24">
          <cell r="C24">
            <v>431042</v>
          </cell>
          <cell r="F24">
            <v>741112</v>
          </cell>
        </row>
        <row r="25">
          <cell r="C25">
            <v>-780990</v>
          </cell>
          <cell r="F25">
            <v>0</v>
          </cell>
        </row>
        <row r="26">
          <cell r="C26">
            <v>500</v>
          </cell>
          <cell r="F26">
            <v>-45852</v>
          </cell>
        </row>
        <row r="27">
          <cell r="C27">
            <v>1982171</v>
          </cell>
          <cell r="F27">
            <v>741112</v>
          </cell>
        </row>
        <row r="28">
          <cell r="C28">
            <v>3194203</v>
          </cell>
          <cell r="F28">
            <v>213179</v>
          </cell>
        </row>
      </sheetData>
      <sheetData sheetId="24"/>
      <sheetData sheetId="25">
        <row r="5">
          <cell r="C5">
            <v>800000</v>
          </cell>
          <cell r="F5">
            <v>374245</v>
          </cell>
        </row>
        <row r="6">
          <cell r="C6">
            <v>-365896</v>
          </cell>
          <cell r="F6">
            <v>0</v>
          </cell>
        </row>
        <row r="7">
          <cell r="C7">
            <v>434104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434104</v>
          </cell>
          <cell r="F10">
            <v>4285</v>
          </cell>
        </row>
        <row r="11">
          <cell r="C11">
            <v>29658</v>
          </cell>
          <cell r="F11">
            <v>-4285</v>
          </cell>
        </row>
        <row r="12">
          <cell r="C12">
            <v>463762</v>
          </cell>
          <cell r="F12">
            <v>1048</v>
          </cell>
        </row>
        <row r="13">
          <cell r="C13">
            <v>660369</v>
          </cell>
          <cell r="F13">
            <v>0</v>
          </cell>
        </row>
        <row r="14">
          <cell r="C14">
            <v>0</v>
          </cell>
          <cell r="F14">
            <v>-5333</v>
          </cell>
        </row>
        <row r="15">
          <cell r="C15">
            <v>303073</v>
          </cell>
          <cell r="F15">
            <v>17037</v>
          </cell>
        </row>
        <row r="16">
          <cell r="C16">
            <v>357296</v>
          </cell>
          <cell r="F16">
            <v>-22370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F18">
            <v>-22370</v>
          </cell>
        </row>
        <row r="19">
          <cell r="C19">
            <v>0</v>
          </cell>
          <cell r="F19">
            <v>-56320</v>
          </cell>
        </row>
        <row r="20">
          <cell r="C20">
            <v>0</v>
          </cell>
          <cell r="F20">
            <v>-56320</v>
          </cell>
        </row>
        <row r="21">
          <cell r="C21">
            <v>0</v>
          </cell>
          <cell r="F21">
            <v>0</v>
          </cell>
        </row>
        <row r="22">
          <cell r="C22">
            <v>43308</v>
          </cell>
          <cell r="F22">
            <v>0</v>
          </cell>
        </row>
        <row r="23">
          <cell r="C23">
            <v>63158</v>
          </cell>
          <cell r="F23">
            <v>0</v>
          </cell>
        </row>
        <row r="24">
          <cell r="C24">
            <v>106466</v>
          </cell>
          <cell r="F24">
            <v>33950</v>
          </cell>
        </row>
        <row r="25">
          <cell r="C25">
            <v>76808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434104</v>
          </cell>
          <cell r="F27">
            <v>33950</v>
          </cell>
        </row>
        <row r="28">
          <cell r="C28">
            <v>463762</v>
          </cell>
          <cell r="F28">
            <v>-56320</v>
          </cell>
        </row>
      </sheetData>
      <sheetData sheetId="26"/>
      <sheetData sheetId="27"/>
      <sheetData sheetId="28"/>
      <sheetData sheetId="29">
        <row r="5">
          <cell r="C5">
            <v>240000</v>
          </cell>
          <cell r="F5">
            <v>2792</v>
          </cell>
        </row>
        <row r="6">
          <cell r="C6">
            <v>-1657000</v>
          </cell>
          <cell r="F6">
            <v>155965</v>
          </cell>
        </row>
        <row r="7">
          <cell r="C7">
            <v>-1417000</v>
          </cell>
          <cell r="F7">
            <v>29982</v>
          </cell>
        </row>
        <row r="8">
          <cell r="C8">
            <v>0</v>
          </cell>
          <cell r="F8">
            <v>3488</v>
          </cell>
        </row>
        <row r="9">
          <cell r="C9">
            <v>0</v>
          </cell>
          <cell r="F9">
            <v>182459</v>
          </cell>
        </row>
        <row r="10">
          <cell r="C10">
            <v>-1417000</v>
          </cell>
          <cell r="F10">
            <v>323840</v>
          </cell>
        </row>
        <row r="11">
          <cell r="C11">
            <v>2640924</v>
          </cell>
          <cell r="F11">
            <v>-141381</v>
          </cell>
        </row>
        <row r="12">
          <cell r="C12">
            <v>1223924</v>
          </cell>
          <cell r="F12">
            <v>10743</v>
          </cell>
        </row>
        <row r="13">
          <cell r="C13">
            <v>329021</v>
          </cell>
          <cell r="F13">
            <v>0</v>
          </cell>
        </row>
        <row r="14">
          <cell r="C14">
            <v>0</v>
          </cell>
          <cell r="F14">
            <v>-152124</v>
          </cell>
        </row>
        <row r="15">
          <cell r="C15">
            <v>272427</v>
          </cell>
          <cell r="F15">
            <v>49734</v>
          </cell>
        </row>
        <row r="16">
          <cell r="C16">
            <v>56594</v>
          </cell>
          <cell r="F16">
            <v>-201858</v>
          </cell>
        </row>
        <row r="17">
          <cell r="C17">
            <v>14767</v>
          </cell>
          <cell r="F17">
            <v>479918</v>
          </cell>
        </row>
        <row r="18">
          <cell r="C18">
            <v>8533</v>
          </cell>
          <cell r="F18">
            <v>278060</v>
          </cell>
        </row>
        <row r="19">
          <cell r="C19">
            <v>4796</v>
          </cell>
          <cell r="F19">
            <v>109449</v>
          </cell>
        </row>
        <row r="20">
          <cell r="C20">
            <v>1438</v>
          </cell>
          <cell r="F20">
            <v>109449</v>
          </cell>
        </row>
        <row r="21">
          <cell r="C21">
            <v>0</v>
          </cell>
          <cell r="F21">
            <v>0</v>
          </cell>
        </row>
        <row r="22">
          <cell r="C22">
            <v>1086892</v>
          </cell>
          <cell r="F22">
            <v>0</v>
          </cell>
        </row>
        <row r="23">
          <cell r="C23">
            <v>65671</v>
          </cell>
          <cell r="F23">
            <v>0</v>
          </cell>
        </row>
        <row r="24">
          <cell r="C24">
            <v>1167330</v>
          </cell>
          <cell r="F24">
            <v>210172</v>
          </cell>
        </row>
        <row r="25">
          <cell r="C25">
            <v>-1473594</v>
          </cell>
          <cell r="F25">
            <v>22</v>
          </cell>
        </row>
        <row r="26">
          <cell r="C26">
            <v>0</v>
          </cell>
          <cell r="F26">
            <v>-41583</v>
          </cell>
        </row>
        <row r="27">
          <cell r="C27">
            <v>-1417000</v>
          </cell>
          <cell r="F27">
            <v>210172</v>
          </cell>
        </row>
        <row r="28">
          <cell r="C28">
            <v>1223924</v>
          </cell>
          <cell r="F28">
            <v>-412030</v>
          </cell>
        </row>
      </sheetData>
      <sheetData sheetId="30"/>
      <sheetData sheetId="31"/>
      <sheetData sheetId="32"/>
      <sheetData sheetId="33"/>
      <sheetData sheetId="34"/>
      <sheetData sheetId="35">
        <row r="5">
          <cell r="C5">
            <v>14000000</v>
          </cell>
          <cell r="F5">
            <v>13214836</v>
          </cell>
        </row>
        <row r="6">
          <cell r="C6">
            <v>-3720813</v>
          </cell>
          <cell r="F6">
            <v>642790</v>
          </cell>
        </row>
        <row r="7">
          <cell r="C7">
            <v>10279187</v>
          </cell>
          <cell r="F7">
            <v>608111</v>
          </cell>
        </row>
        <row r="8">
          <cell r="C8">
            <v>2546261</v>
          </cell>
          <cell r="F8">
            <v>0</v>
          </cell>
        </row>
        <row r="9">
          <cell r="C9">
            <v>0</v>
          </cell>
          <cell r="F9">
            <v>1250901</v>
          </cell>
        </row>
        <row r="10">
          <cell r="C10">
            <v>12825448</v>
          </cell>
          <cell r="F10">
            <v>108520</v>
          </cell>
        </row>
        <row r="11">
          <cell r="C11">
            <v>14369392</v>
          </cell>
          <cell r="F11">
            <v>1142381</v>
          </cell>
        </row>
        <row r="12">
          <cell r="C12">
            <v>27194840</v>
          </cell>
          <cell r="F12">
            <v>8372</v>
          </cell>
        </row>
        <row r="13">
          <cell r="C13">
            <v>13214836</v>
          </cell>
          <cell r="F13">
            <v>0</v>
          </cell>
        </row>
        <row r="14">
          <cell r="C14">
            <v>0</v>
          </cell>
          <cell r="F14">
            <v>1134009</v>
          </cell>
        </row>
        <row r="15">
          <cell r="C15">
            <v>9285696</v>
          </cell>
          <cell r="F15">
            <v>1265961</v>
          </cell>
        </row>
        <row r="16">
          <cell r="C16">
            <v>3929140</v>
          </cell>
          <cell r="F16">
            <v>-131952</v>
          </cell>
        </row>
        <row r="17">
          <cell r="C17">
            <v>3222</v>
          </cell>
          <cell r="F17">
            <v>-283561</v>
          </cell>
        </row>
        <row r="18">
          <cell r="C18">
            <v>165</v>
          </cell>
          <cell r="F18">
            <v>-415513</v>
          </cell>
        </row>
        <row r="19">
          <cell r="C19">
            <v>0</v>
          </cell>
          <cell r="F19">
            <v>-1225875</v>
          </cell>
        </row>
        <row r="20">
          <cell r="C20">
            <v>3057</v>
          </cell>
          <cell r="F20">
            <v>-1225875</v>
          </cell>
        </row>
        <row r="21">
          <cell r="C21">
            <v>0</v>
          </cell>
          <cell r="F21">
            <v>0</v>
          </cell>
        </row>
        <row r="22">
          <cell r="C22">
            <v>18710982</v>
          </cell>
          <cell r="F22">
            <v>0</v>
          </cell>
        </row>
        <row r="23">
          <cell r="C23">
            <v>853683</v>
          </cell>
          <cell r="F23">
            <v>0</v>
          </cell>
        </row>
        <row r="24">
          <cell r="C24">
            <v>19567887</v>
          </cell>
          <cell r="F24">
            <v>947713</v>
          </cell>
        </row>
        <row r="25">
          <cell r="C25">
            <v>5198495</v>
          </cell>
          <cell r="F25">
            <v>0</v>
          </cell>
        </row>
        <row r="26">
          <cell r="C26">
            <v>3697813</v>
          </cell>
          <cell r="F26">
            <v>-137351</v>
          </cell>
        </row>
        <row r="27">
          <cell r="C27">
            <v>12825448</v>
          </cell>
          <cell r="F27">
            <v>947713</v>
          </cell>
        </row>
        <row r="28">
          <cell r="C28">
            <v>27194840</v>
          </cell>
          <cell r="F28">
            <v>-1079665</v>
          </cell>
        </row>
      </sheetData>
      <sheetData sheetId="36"/>
      <sheetData sheetId="37">
        <row r="5">
          <cell r="C5">
            <v>2200000</v>
          </cell>
          <cell r="F5">
            <v>-14845</v>
          </cell>
        </row>
        <row r="6">
          <cell r="C6">
            <v>662161</v>
          </cell>
          <cell r="F6">
            <v>53736</v>
          </cell>
        </row>
        <row r="7">
          <cell r="C7">
            <v>2862161</v>
          </cell>
          <cell r="F7">
            <v>3900</v>
          </cell>
        </row>
        <row r="8">
          <cell r="C8">
            <v>1415216</v>
          </cell>
          <cell r="F8">
            <v>0</v>
          </cell>
        </row>
        <row r="9">
          <cell r="C9">
            <v>0</v>
          </cell>
          <cell r="F9">
            <v>57636</v>
          </cell>
        </row>
        <row r="10">
          <cell r="C10">
            <v>4277377</v>
          </cell>
          <cell r="F10">
            <v>60746</v>
          </cell>
        </row>
        <row r="11">
          <cell r="C11">
            <v>3623308</v>
          </cell>
          <cell r="F11">
            <v>-3110</v>
          </cell>
        </row>
        <row r="12">
          <cell r="C12">
            <v>7900685</v>
          </cell>
          <cell r="F12">
            <v>1327</v>
          </cell>
        </row>
        <row r="13">
          <cell r="C13">
            <v>1912334</v>
          </cell>
          <cell r="F13">
            <v>0</v>
          </cell>
        </row>
        <row r="14">
          <cell r="C14">
            <v>0</v>
          </cell>
          <cell r="F14">
            <v>-4437</v>
          </cell>
        </row>
        <row r="15">
          <cell r="C15">
            <v>1104926</v>
          </cell>
          <cell r="F15">
            <v>161910</v>
          </cell>
        </row>
        <row r="16">
          <cell r="C16">
            <v>807408</v>
          </cell>
          <cell r="F16">
            <v>-166347</v>
          </cell>
        </row>
        <row r="17">
          <cell r="C17">
            <v>28114</v>
          </cell>
          <cell r="F17">
            <v>8888</v>
          </cell>
        </row>
        <row r="18">
          <cell r="C18">
            <v>27881</v>
          </cell>
          <cell r="F18">
            <v>-157459</v>
          </cell>
        </row>
        <row r="19">
          <cell r="C19">
            <v>0</v>
          </cell>
          <cell r="F19">
            <v>-450284</v>
          </cell>
        </row>
        <row r="20">
          <cell r="C20">
            <v>233</v>
          </cell>
          <cell r="F20">
            <v>-450284</v>
          </cell>
        </row>
        <row r="21">
          <cell r="C21">
            <v>0</v>
          </cell>
          <cell r="F21">
            <v>0</v>
          </cell>
        </row>
        <row r="22">
          <cell r="C22">
            <v>6882146</v>
          </cell>
          <cell r="F22">
            <v>0</v>
          </cell>
        </row>
        <row r="23">
          <cell r="C23">
            <v>167487</v>
          </cell>
          <cell r="F23">
            <v>0</v>
          </cell>
        </row>
        <row r="24">
          <cell r="C24">
            <v>7077747</v>
          </cell>
          <cell r="F24">
            <v>292825</v>
          </cell>
        </row>
        <row r="25">
          <cell r="C25">
            <v>3454439</v>
          </cell>
          <cell r="F25">
            <v>0</v>
          </cell>
        </row>
        <row r="26">
          <cell r="C26">
            <v>15530</v>
          </cell>
          <cell r="F26">
            <v>0</v>
          </cell>
        </row>
        <row r="27">
          <cell r="C27">
            <v>4277377</v>
          </cell>
          <cell r="F27">
            <v>292825</v>
          </cell>
        </row>
        <row r="28">
          <cell r="C28">
            <v>7900685</v>
          </cell>
          <cell r="F28">
            <v>-459172</v>
          </cell>
        </row>
      </sheetData>
      <sheetData sheetId="38"/>
      <sheetData sheetId="39"/>
      <sheetData sheetId="40">
        <row r="5">
          <cell r="C5">
            <v>1000000</v>
          </cell>
          <cell r="F5">
            <v>388252</v>
          </cell>
        </row>
        <row r="6">
          <cell r="C6">
            <v>2891411</v>
          </cell>
          <cell r="F6">
            <v>22150</v>
          </cell>
        </row>
        <row r="7">
          <cell r="C7">
            <v>3891411</v>
          </cell>
          <cell r="F7">
            <v>2800538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2822688</v>
          </cell>
        </row>
        <row r="10">
          <cell r="C10">
            <v>3891411</v>
          </cell>
          <cell r="F10">
            <v>79172</v>
          </cell>
        </row>
        <row r="11">
          <cell r="C11">
            <v>2401412</v>
          </cell>
          <cell r="F11">
            <v>2743516</v>
          </cell>
        </row>
        <row r="12">
          <cell r="C12">
            <v>6292823</v>
          </cell>
          <cell r="F12">
            <v>228175</v>
          </cell>
        </row>
        <row r="13">
          <cell r="C13">
            <v>1104358</v>
          </cell>
          <cell r="F13">
            <v>0</v>
          </cell>
        </row>
        <row r="14">
          <cell r="C14">
            <v>267120</v>
          </cell>
          <cell r="F14">
            <v>2515341</v>
          </cell>
        </row>
        <row r="15">
          <cell r="C15">
            <v>561700</v>
          </cell>
          <cell r="F15">
            <v>112308</v>
          </cell>
        </row>
        <row r="16">
          <cell r="C16">
            <v>809778</v>
          </cell>
          <cell r="F16">
            <v>2403033</v>
          </cell>
        </row>
        <row r="17">
          <cell r="C17">
            <v>11664</v>
          </cell>
          <cell r="F17">
            <v>-155100</v>
          </cell>
        </row>
        <row r="18">
          <cell r="C18">
            <v>5553</v>
          </cell>
          <cell r="F18">
            <v>2247933</v>
          </cell>
        </row>
        <row r="19">
          <cell r="C19">
            <v>0</v>
          </cell>
          <cell r="F19">
            <v>1784786</v>
          </cell>
        </row>
        <row r="20">
          <cell r="C20">
            <v>6111</v>
          </cell>
          <cell r="F20">
            <v>1784786</v>
          </cell>
        </row>
        <row r="21">
          <cell r="C21">
            <v>0</v>
          </cell>
          <cell r="F21">
            <v>0</v>
          </cell>
        </row>
        <row r="22">
          <cell r="C22">
            <v>458853</v>
          </cell>
          <cell r="F22">
            <v>0</v>
          </cell>
        </row>
        <row r="23">
          <cell r="C23">
            <v>4614649</v>
          </cell>
          <cell r="F23">
            <v>0</v>
          </cell>
        </row>
        <row r="24">
          <cell r="C24">
            <v>5085166</v>
          </cell>
          <cell r="F24">
            <v>463147</v>
          </cell>
        </row>
        <row r="25">
          <cell r="C25">
            <v>2683754</v>
          </cell>
          <cell r="F25">
            <v>0</v>
          </cell>
        </row>
        <row r="26">
          <cell r="C26">
            <v>397879</v>
          </cell>
          <cell r="F26">
            <v>0</v>
          </cell>
        </row>
        <row r="27">
          <cell r="C27">
            <v>3891411</v>
          </cell>
          <cell r="F27">
            <v>463147</v>
          </cell>
        </row>
        <row r="28">
          <cell r="C28">
            <v>6292823</v>
          </cell>
          <cell r="F28">
            <v>1939886</v>
          </cell>
        </row>
      </sheetData>
      <sheetData sheetId="41"/>
      <sheetData sheetId="42">
        <row r="5">
          <cell r="C5">
            <v>3900000</v>
          </cell>
          <cell r="F5">
            <v>149111</v>
          </cell>
        </row>
        <row r="6">
          <cell r="C6">
            <v>-396340</v>
          </cell>
          <cell r="F6">
            <v>92625</v>
          </cell>
        </row>
        <row r="7">
          <cell r="C7">
            <v>3503660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92625</v>
          </cell>
        </row>
        <row r="10">
          <cell r="C10">
            <v>3503660</v>
          </cell>
          <cell r="F10">
            <v>90720</v>
          </cell>
        </row>
        <row r="11">
          <cell r="C11">
            <v>10235078</v>
          </cell>
          <cell r="F11">
            <v>1905</v>
          </cell>
        </row>
        <row r="12">
          <cell r="C12">
            <v>13738738</v>
          </cell>
          <cell r="F12">
            <v>1758</v>
          </cell>
        </row>
        <row r="13">
          <cell r="C13">
            <v>1970175</v>
          </cell>
          <cell r="F13">
            <v>0</v>
          </cell>
        </row>
        <row r="14">
          <cell r="C14">
            <v>2798210</v>
          </cell>
          <cell r="F14">
            <v>147</v>
          </cell>
        </row>
        <row r="15">
          <cell r="C15">
            <v>1381461</v>
          </cell>
          <cell r="F15">
            <v>169625</v>
          </cell>
        </row>
        <row r="16">
          <cell r="C16">
            <v>3386924</v>
          </cell>
          <cell r="F16">
            <v>-169478</v>
          </cell>
        </row>
        <row r="17">
          <cell r="C17">
            <v>26048</v>
          </cell>
          <cell r="F17">
            <v>-25949</v>
          </cell>
        </row>
        <row r="18">
          <cell r="C18">
            <v>0</v>
          </cell>
          <cell r="F18">
            <v>-195427</v>
          </cell>
        </row>
        <row r="19">
          <cell r="C19">
            <v>0</v>
          </cell>
          <cell r="F19">
            <v>-374880</v>
          </cell>
        </row>
        <row r="20">
          <cell r="C20">
            <v>26048</v>
          </cell>
          <cell r="F20">
            <v>-374880</v>
          </cell>
        </row>
        <row r="21">
          <cell r="C21">
            <v>0</v>
          </cell>
          <cell r="F21">
            <v>0</v>
          </cell>
        </row>
        <row r="22">
          <cell r="C22">
            <v>7002368</v>
          </cell>
          <cell r="F22">
            <v>0</v>
          </cell>
        </row>
        <row r="23">
          <cell r="C23">
            <v>197112</v>
          </cell>
          <cell r="F23">
            <v>0</v>
          </cell>
        </row>
        <row r="24">
          <cell r="C24">
            <v>7225528</v>
          </cell>
          <cell r="F24">
            <v>179494</v>
          </cell>
        </row>
        <row r="25">
          <cell r="C25">
            <v>-3009550</v>
          </cell>
          <cell r="F25">
            <v>-41</v>
          </cell>
        </row>
        <row r="26">
          <cell r="C26">
            <v>3126286</v>
          </cell>
          <cell r="F26">
            <v>0</v>
          </cell>
        </row>
        <row r="27">
          <cell r="C27">
            <v>3503660</v>
          </cell>
          <cell r="F27">
            <v>179494</v>
          </cell>
        </row>
        <row r="28">
          <cell r="C28">
            <v>13738738</v>
          </cell>
          <cell r="F28">
            <v>-348972</v>
          </cell>
        </row>
      </sheetData>
      <sheetData sheetId="43"/>
      <sheetData sheetId="44"/>
      <sheetData sheetId="45" refreshError="1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ؤشرات ورقة6"/>
      <sheetName val="جدول"/>
      <sheetName val="لحوم"/>
      <sheetName val="71"/>
      <sheetName val="تمور"/>
      <sheetName val="ورقة"/>
      <sheetName val="بذور"/>
      <sheetName val="79"/>
      <sheetName val="زراعية"/>
      <sheetName val="ورقة11"/>
      <sheetName val="نشاط 1 "/>
      <sheetName val="85"/>
      <sheetName val="ألبسة"/>
      <sheetName val="ورقة18"/>
      <sheetName val="نشاط 2"/>
      <sheetName val="ورقة8"/>
      <sheetName val="اثاث"/>
      <sheetName val="Sheet6"/>
      <sheetName val="نشاط2"/>
      <sheetName val="Sheet8"/>
      <sheetName val="كارتون"/>
      <sheetName val="Sheet2"/>
      <sheetName val="نشاط3"/>
      <sheetName val="Sheet4"/>
      <sheetName val="كيمياوية"/>
      <sheetName val="95"/>
      <sheetName val="لقاحات"/>
      <sheetName val="ورقة1"/>
      <sheetName val="نشاط4"/>
      <sheetName val="ورقة2"/>
      <sheetName val="الخازر"/>
      <sheetName val="ورقة15"/>
      <sheetName val="الفلوجة"/>
      <sheetName val="Sheet5"/>
      <sheetName val="نشاط5"/>
      <sheetName val="ورقة نشاط"/>
      <sheetName val="عراقية هندسية"/>
      <sheetName val="ورقة5"/>
      <sheetName val="الصناعات الخفيفة"/>
      <sheetName val="ورقة 8"/>
      <sheetName val="معدنية"/>
      <sheetName val="ورقة9"/>
      <sheetName val="هلال"/>
      <sheetName val="Sheet3"/>
      <sheetName val="الصناعات الالكترونية"/>
      <sheetName val="ورقة10"/>
      <sheetName val="شركة الهلال"/>
      <sheetName val="ورقة6"/>
      <sheetName val="نشاط 6"/>
      <sheetName val="ورقة7"/>
      <sheetName val="قطاع"/>
      <sheetName val="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>
            <v>33110000</v>
          </cell>
          <cell r="F5">
            <v>-926126</v>
          </cell>
        </row>
        <row r="6">
          <cell r="C6">
            <v>22795379</v>
          </cell>
          <cell r="F6">
            <v>1757048</v>
          </cell>
        </row>
        <row r="7">
          <cell r="C7">
            <v>0</v>
          </cell>
          <cell r="F7">
            <v>131153</v>
          </cell>
        </row>
        <row r="8">
          <cell r="C8">
            <v>55905379</v>
          </cell>
          <cell r="F8">
            <v>1625895</v>
          </cell>
        </row>
        <row r="9">
          <cell r="C9">
            <v>19005</v>
          </cell>
          <cell r="F9">
            <v>15693014</v>
          </cell>
        </row>
        <row r="10">
          <cell r="C10">
            <v>0</v>
          </cell>
          <cell r="F10">
            <v>517689</v>
          </cell>
        </row>
        <row r="11">
          <cell r="C11">
            <v>55924384</v>
          </cell>
          <cell r="F11">
            <v>4178143</v>
          </cell>
        </row>
        <row r="12">
          <cell r="C12">
            <v>101503103</v>
          </cell>
          <cell r="F12">
            <v>20388846</v>
          </cell>
        </row>
        <row r="13">
          <cell r="C13">
            <v>157427487</v>
          </cell>
          <cell r="F13">
            <v>37627463</v>
          </cell>
        </row>
        <row r="14">
          <cell r="C14">
            <v>28221402</v>
          </cell>
          <cell r="F14">
            <v>-17238617</v>
          </cell>
        </row>
        <row r="15">
          <cell r="C15">
            <v>692697</v>
          </cell>
          <cell r="F15">
            <v>33326</v>
          </cell>
        </row>
        <row r="16">
          <cell r="C16">
            <v>9397989</v>
          </cell>
          <cell r="F16">
            <v>26298927</v>
          </cell>
        </row>
        <row r="17">
          <cell r="C17">
            <v>19516110</v>
          </cell>
          <cell r="F17">
            <v>9026984</v>
          </cell>
        </row>
        <row r="18">
          <cell r="C18">
            <v>10075620</v>
          </cell>
          <cell r="F18">
            <v>1755473</v>
          </cell>
        </row>
        <row r="19">
          <cell r="C19">
            <v>1325679</v>
          </cell>
          <cell r="F19">
            <v>7271511</v>
          </cell>
        </row>
        <row r="20">
          <cell r="C20">
            <v>0</v>
          </cell>
          <cell r="F20">
            <v>3092349</v>
          </cell>
        </row>
        <row r="21">
          <cell r="C21">
            <v>3190737</v>
          </cell>
          <cell r="F21">
            <v>10363860</v>
          </cell>
        </row>
        <row r="22">
          <cell r="C22">
            <v>5470107</v>
          </cell>
          <cell r="F22">
            <v>5619249</v>
          </cell>
        </row>
        <row r="23">
          <cell r="C23">
            <v>89097</v>
          </cell>
          <cell r="F23">
            <v>5619249</v>
          </cell>
        </row>
        <row r="24">
          <cell r="C24">
            <v>0</v>
          </cell>
          <cell r="F24">
            <v>0</v>
          </cell>
        </row>
        <row r="25">
          <cell r="C25">
            <v>104876741</v>
          </cell>
          <cell r="F25">
            <v>0</v>
          </cell>
        </row>
        <row r="26">
          <cell r="C26">
            <v>19599781</v>
          </cell>
          <cell r="F26">
            <v>0</v>
          </cell>
        </row>
        <row r="27">
          <cell r="C27">
            <v>134552142</v>
          </cell>
          <cell r="F27">
            <v>5025233</v>
          </cell>
        </row>
        <row r="28">
          <cell r="C28">
            <v>33049039</v>
          </cell>
          <cell r="F28">
            <v>1628</v>
          </cell>
        </row>
        <row r="29">
          <cell r="C29">
            <v>3359235</v>
          </cell>
          <cell r="F29">
            <v>-282250</v>
          </cell>
        </row>
        <row r="30">
          <cell r="C30">
            <v>55924384</v>
          </cell>
          <cell r="F30">
            <v>5025233</v>
          </cell>
        </row>
        <row r="31">
          <cell r="C31">
            <v>157427487</v>
          </cell>
          <cell r="F31">
            <v>2246278</v>
          </cell>
        </row>
      </sheetData>
      <sheetData sheetId="11"/>
      <sheetData sheetId="12"/>
      <sheetData sheetId="13"/>
      <sheetData sheetId="14">
        <row r="5">
          <cell r="C5">
            <v>1593300</v>
          </cell>
          <cell r="F5">
            <v>-8615</v>
          </cell>
        </row>
        <row r="6">
          <cell r="C6">
            <v>457970</v>
          </cell>
          <cell r="F6">
            <v>139945</v>
          </cell>
        </row>
        <row r="7">
          <cell r="C7">
            <v>0</v>
          </cell>
          <cell r="F7">
            <v>87449</v>
          </cell>
        </row>
        <row r="8">
          <cell r="C8">
            <v>2051270</v>
          </cell>
          <cell r="F8">
            <v>52496</v>
          </cell>
        </row>
        <row r="9">
          <cell r="C9">
            <v>187041</v>
          </cell>
          <cell r="F9">
            <v>-1268</v>
          </cell>
        </row>
        <row r="10">
          <cell r="C10">
            <v>0</v>
          </cell>
          <cell r="F10">
            <v>923970</v>
          </cell>
        </row>
        <row r="11">
          <cell r="C11">
            <v>2238311</v>
          </cell>
          <cell r="F11">
            <v>150812</v>
          </cell>
        </row>
        <row r="12">
          <cell r="C12">
            <v>6252163</v>
          </cell>
          <cell r="F12">
            <v>1073514</v>
          </cell>
        </row>
        <row r="13">
          <cell r="C13">
            <v>8490474</v>
          </cell>
          <cell r="F13">
            <v>77940</v>
          </cell>
        </row>
        <row r="14">
          <cell r="C14">
            <v>117905</v>
          </cell>
          <cell r="F14">
            <v>995574</v>
          </cell>
        </row>
        <row r="15">
          <cell r="C15">
            <v>2500</v>
          </cell>
          <cell r="F15">
            <v>498851</v>
          </cell>
        </row>
        <row r="16">
          <cell r="C16">
            <v>83516</v>
          </cell>
          <cell r="F16">
            <v>0</v>
          </cell>
        </row>
        <row r="17">
          <cell r="C17">
            <v>36889</v>
          </cell>
          <cell r="F17">
            <v>496723</v>
          </cell>
        </row>
        <row r="18">
          <cell r="C18">
            <v>126909</v>
          </cell>
          <cell r="F18">
            <v>8681</v>
          </cell>
        </row>
        <row r="19">
          <cell r="C19">
            <v>44816</v>
          </cell>
          <cell r="F19">
            <v>488042</v>
          </cell>
        </row>
        <row r="20">
          <cell r="C20">
            <v>1057</v>
          </cell>
          <cell r="F20">
            <v>-14677</v>
          </cell>
        </row>
        <row r="21">
          <cell r="C21">
            <v>77334</v>
          </cell>
          <cell r="F21">
            <v>473365</v>
          </cell>
        </row>
        <row r="22">
          <cell r="C22">
            <v>1571</v>
          </cell>
          <cell r="F22">
            <v>198377</v>
          </cell>
        </row>
        <row r="23">
          <cell r="C23">
            <v>2131</v>
          </cell>
          <cell r="F23">
            <v>198377</v>
          </cell>
        </row>
        <row r="24">
          <cell r="C24">
            <v>0</v>
          </cell>
          <cell r="F24">
            <v>0</v>
          </cell>
        </row>
        <row r="25">
          <cell r="C25">
            <v>5824254</v>
          </cell>
          <cell r="F25">
            <v>0</v>
          </cell>
        </row>
        <row r="26">
          <cell r="C26">
            <v>1016582</v>
          </cell>
          <cell r="F26">
            <v>0</v>
          </cell>
        </row>
        <row r="27">
          <cell r="C27">
            <v>6967745</v>
          </cell>
          <cell r="F27">
            <v>313379</v>
          </cell>
        </row>
        <row r="28">
          <cell r="C28">
            <v>715582</v>
          </cell>
          <cell r="F28">
            <v>0</v>
          </cell>
        </row>
        <row r="29">
          <cell r="C29">
            <v>1485840</v>
          </cell>
          <cell r="F29">
            <v>-38391</v>
          </cell>
        </row>
        <row r="30">
          <cell r="C30">
            <v>2238311</v>
          </cell>
          <cell r="F30">
            <v>313379</v>
          </cell>
        </row>
        <row r="31">
          <cell r="C31">
            <v>8490474</v>
          </cell>
          <cell r="F31">
            <v>174663</v>
          </cell>
        </row>
      </sheetData>
      <sheetData sheetId="15"/>
      <sheetData sheetId="16"/>
      <sheetData sheetId="17"/>
      <sheetData sheetId="18">
        <row r="5">
          <cell r="C5">
            <v>1660000</v>
          </cell>
          <cell r="F5">
            <v>133617</v>
          </cell>
        </row>
        <row r="6">
          <cell r="C6">
            <v>713947</v>
          </cell>
          <cell r="F6">
            <v>301784</v>
          </cell>
        </row>
        <row r="7">
          <cell r="C7">
            <v>0</v>
          </cell>
          <cell r="F7">
            <v>266364</v>
          </cell>
        </row>
        <row r="8">
          <cell r="C8">
            <v>2373947</v>
          </cell>
          <cell r="F8">
            <v>35420</v>
          </cell>
        </row>
        <row r="9">
          <cell r="C9">
            <v>0</v>
          </cell>
          <cell r="F9">
            <v>85608</v>
          </cell>
        </row>
        <row r="10">
          <cell r="C10">
            <v>0</v>
          </cell>
          <cell r="F10">
            <v>0</v>
          </cell>
        </row>
        <row r="11">
          <cell r="C11">
            <v>2373947</v>
          </cell>
          <cell r="F11">
            <v>1186</v>
          </cell>
        </row>
        <row r="12">
          <cell r="C12">
            <v>346512</v>
          </cell>
          <cell r="F12">
            <v>86794</v>
          </cell>
        </row>
        <row r="13">
          <cell r="C13">
            <v>2720459</v>
          </cell>
          <cell r="F13">
            <v>103719</v>
          </cell>
        </row>
        <row r="14">
          <cell r="C14">
            <v>282831</v>
          </cell>
          <cell r="F14">
            <v>-16925</v>
          </cell>
        </row>
        <row r="15">
          <cell r="C15">
            <v>5215</v>
          </cell>
          <cell r="F15">
            <v>0</v>
          </cell>
        </row>
        <row r="16">
          <cell r="C16">
            <v>77931</v>
          </cell>
          <cell r="F16">
            <v>0</v>
          </cell>
        </row>
        <row r="17">
          <cell r="C17">
            <v>210115</v>
          </cell>
          <cell r="F17">
            <v>-16925</v>
          </cell>
        </row>
        <row r="18">
          <cell r="C18">
            <v>303976</v>
          </cell>
          <cell r="F18">
            <v>12821</v>
          </cell>
        </row>
        <row r="19">
          <cell r="C19">
            <v>34328</v>
          </cell>
          <cell r="F19">
            <v>-29746</v>
          </cell>
        </row>
        <row r="20">
          <cell r="C20">
            <v>39970</v>
          </cell>
          <cell r="F20">
            <v>-20008</v>
          </cell>
        </row>
        <row r="21">
          <cell r="C21">
            <v>217700</v>
          </cell>
          <cell r="F21">
            <v>-49754</v>
          </cell>
        </row>
        <row r="22">
          <cell r="C22">
            <v>400</v>
          </cell>
          <cell r="F22">
            <v>-126092</v>
          </cell>
        </row>
        <row r="23">
          <cell r="C23">
            <v>11578</v>
          </cell>
          <cell r="F23">
            <v>-126092</v>
          </cell>
        </row>
        <row r="24">
          <cell r="C24">
            <v>0</v>
          </cell>
          <cell r="F24">
            <v>0</v>
          </cell>
        </row>
        <row r="25">
          <cell r="C25">
            <v>1555705</v>
          </cell>
          <cell r="F25">
            <v>0</v>
          </cell>
        </row>
        <row r="26">
          <cell r="C26">
            <v>251150</v>
          </cell>
          <cell r="F26">
            <v>0</v>
          </cell>
        </row>
        <row r="27">
          <cell r="C27">
            <v>2110831</v>
          </cell>
          <cell r="F27">
            <v>126494</v>
          </cell>
        </row>
        <row r="28">
          <cell r="C28">
            <v>1764319</v>
          </cell>
          <cell r="F28">
            <v>0</v>
          </cell>
        </row>
        <row r="29">
          <cell r="C29">
            <v>399513</v>
          </cell>
          <cell r="F29">
            <v>-50156</v>
          </cell>
        </row>
        <row r="30">
          <cell r="C30">
            <v>2373947</v>
          </cell>
          <cell r="F30">
            <v>126494</v>
          </cell>
        </row>
        <row r="31">
          <cell r="C31">
            <v>2720459</v>
          </cell>
          <cell r="F31">
            <v>-156240</v>
          </cell>
        </row>
      </sheetData>
      <sheetData sheetId="19"/>
      <sheetData sheetId="20"/>
      <sheetData sheetId="21"/>
      <sheetData sheetId="22">
        <row r="5">
          <cell r="C5">
            <v>7590000</v>
          </cell>
          <cell r="F5">
            <v>2028571</v>
          </cell>
        </row>
        <row r="6">
          <cell r="C6">
            <v>-10809167</v>
          </cell>
          <cell r="F6">
            <v>51068</v>
          </cell>
        </row>
        <row r="7">
          <cell r="C7">
            <v>0</v>
          </cell>
          <cell r="F7">
            <v>6266</v>
          </cell>
        </row>
        <row r="8">
          <cell r="C8">
            <v>-3219167</v>
          </cell>
          <cell r="F8">
            <v>44802</v>
          </cell>
        </row>
        <row r="9">
          <cell r="C9">
            <v>0</v>
          </cell>
          <cell r="F9">
            <v>0</v>
          </cell>
        </row>
        <row r="10">
          <cell r="C10">
            <v>2500000</v>
          </cell>
          <cell r="F10">
            <v>0</v>
          </cell>
        </row>
        <row r="11">
          <cell r="C11">
            <v>-719167</v>
          </cell>
          <cell r="F11">
            <v>771776</v>
          </cell>
        </row>
        <row r="12">
          <cell r="C12">
            <v>2574293</v>
          </cell>
          <cell r="F12">
            <v>771776</v>
          </cell>
        </row>
        <row r="13">
          <cell r="C13">
            <v>1855126</v>
          </cell>
          <cell r="F13">
            <v>26964</v>
          </cell>
        </row>
        <row r="14">
          <cell r="C14">
            <v>2028571</v>
          </cell>
          <cell r="F14">
            <v>744812</v>
          </cell>
        </row>
        <row r="15">
          <cell r="C15">
            <v>0</v>
          </cell>
          <cell r="F15">
            <v>0</v>
          </cell>
        </row>
        <row r="16">
          <cell r="C16">
            <v>1005617</v>
          </cell>
          <cell r="F16">
            <v>0</v>
          </cell>
        </row>
        <row r="17">
          <cell r="C17">
            <v>1022954</v>
          </cell>
          <cell r="F17">
            <v>744812</v>
          </cell>
        </row>
        <row r="18">
          <cell r="C18">
            <v>51068</v>
          </cell>
          <cell r="F18">
            <v>106452</v>
          </cell>
        </row>
        <row r="19">
          <cell r="C19">
            <v>51068</v>
          </cell>
          <cell r="F19">
            <v>638360</v>
          </cell>
        </row>
        <row r="20">
          <cell r="C20">
            <v>0</v>
          </cell>
          <cell r="F20">
            <v>-2120</v>
          </cell>
        </row>
        <row r="21">
          <cell r="C21">
            <v>0</v>
          </cell>
          <cell r="F21">
            <v>636240</v>
          </cell>
        </row>
        <row r="22">
          <cell r="C22">
            <v>0</v>
          </cell>
          <cell r="F22">
            <v>-111639</v>
          </cell>
        </row>
        <row r="23">
          <cell r="C23">
            <v>0</v>
          </cell>
          <cell r="F23">
            <v>-111639</v>
          </cell>
        </row>
        <row r="24">
          <cell r="C24">
            <v>0</v>
          </cell>
          <cell r="F24">
            <v>0</v>
          </cell>
        </row>
        <row r="25">
          <cell r="C25">
            <v>673860</v>
          </cell>
          <cell r="F25">
            <v>0</v>
          </cell>
        </row>
        <row r="26">
          <cell r="C26">
            <v>971</v>
          </cell>
          <cell r="F26">
            <v>0</v>
          </cell>
        </row>
        <row r="27">
          <cell r="C27">
            <v>725899</v>
          </cell>
          <cell r="F27">
            <v>572879</v>
          </cell>
        </row>
        <row r="28">
          <cell r="C28">
            <v>-1848394</v>
          </cell>
          <cell r="F28">
            <v>175000</v>
          </cell>
        </row>
        <row r="29">
          <cell r="C29">
            <v>106273</v>
          </cell>
          <cell r="F29">
            <v>0</v>
          </cell>
        </row>
        <row r="30">
          <cell r="C30">
            <v>-719167</v>
          </cell>
          <cell r="F30">
            <v>572879</v>
          </cell>
        </row>
        <row r="31">
          <cell r="C31">
            <v>1855126</v>
          </cell>
          <cell r="F31">
            <v>65481</v>
          </cell>
        </row>
      </sheetData>
      <sheetData sheetId="23"/>
      <sheetData sheetId="24"/>
      <sheetData sheetId="25"/>
      <sheetData sheetId="26"/>
      <sheetData sheetId="27"/>
      <sheetData sheetId="28">
        <row r="5">
          <cell r="C5">
            <v>21127500</v>
          </cell>
          <cell r="F5">
            <v>3463127</v>
          </cell>
        </row>
        <row r="6">
          <cell r="C6">
            <v>-10549878</v>
          </cell>
          <cell r="F6">
            <v>3309717</v>
          </cell>
        </row>
        <row r="7">
          <cell r="C7">
            <v>0</v>
          </cell>
          <cell r="F7">
            <v>1235404</v>
          </cell>
        </row>
        <row r="8">
          <cell r="C8">
            <v>10577622</v>
          </cell>
          <cell r="F8">
            <v>2074313</v>
          </cell>
        </row>
        <row r="9">
          <cell r="C9">
            <v>1240299</v>
          </cell>
          <cell r="F9">
            <v>3014564</v>
          </cell>
        </row>
        <row r="10">
          <cell r="C10">
            <v>0</v>
          </cell>
          <cell r="F10">
            <v>72061</v>
          </cell>
        </row>
        <row r="11">
          <cell r="C11">
            <v>11817921</v>
          </cell>
          <cell r="F11">
            <v>2610286</v>
          </cell>
        </row>
        <row r="12">
          <cell r="C12">
            <v>3579714</v>
          </cell>
          <cell r="F12">
            <v>5696911</v>
          </cell>
        </row>
        <row r="13">
          <cell r="C13">
            <v>15397635</v>
          </cell>
          <cell r="F13">
            <v>1558366</v>
          </cell>
        </row>
        <row r="14">
          <cell r="C14">
            <v>7825965</v>
          </cell>
          <cell r="F14">
            <v>4138545</v>
          </cell>
        </row>
        <row r="15">
          <cell r="C15">
            <v>30000</v>
          </cell>
          <cell r="F15">
            <v>93734</v>
          </cell>
        </row>
        <row r="16">
          <cell r="C16">
            <v>3361679</v>
          </cell>
          <cell r="F16">
            <v>0</v>
          </cell>
        </row>
        <row r="17">
          <cell r="C17">
            <v>4494286</v>
          </cell>
          <cell r="F17">
            <v>4044811</v>
          </cell>
        </row>
        <row r="18">
          <cell r="C18">
            <v>4247934</v>
          </cell>
          <cell r="F18">
            <v>324524</v>
          </cell>
        </row>
        <row r="19">
          <cell r="C19">
            <v>1754120</v>
          </cell>
          <cell r="F19">
            <v>3720287</v>
          </cell>
        </row>
        <row r="20">
          <cell r="C20">
            <v>1907416</v>
          </cell>
          <cell r="F20">
            <v>806296</v>
          </cell>
        </row>
        <row r="21">
          <cell r="C21">
            <v>267460</v>
          </cell>
          <cell r="F21">
            <v>4526583</v>
          </cell>
        </row>
        <row r="22">
          <cell r="C22">
            <v>18598</v>
          </cell>
          <cell r="F22">
            <v>1866701</v>
          </cell>
        </row>
        <row r="23">
          <cell r="C23">
            <v>108356</v>
          </cell>
          <cell r="F23">
            <v>1866701</v>
          </cell>
        </row>
        <row r="24">
          <cell r="C24">
            <v>191984</v>
          </cell>
          <cell r="F24">
            <v>0</v>
          </cell>
        </row>
        <row r="25">
          <cell r="C25">
            <v>3970885</v>
          </cell>
          <cell r="F25">
            <v>0</v>
          </cell>
        </row>
        <row r="26">
          <cell r="C26">
            <v>1704037</v>
          </cell>
          <cell r="F26">
            <v>0</v>
          </cell>
        </row>
        <row r="27">
          <cell r="C27">
            <v>9922856</v>
          </cell>
          <cell r="F27">
            <v>2767494</v>
          </cell>
        </row>
        <row r="28">
          <cell r="C28">
            <v>6343142</v>
          </cell>
          <cell r="F28">
            <v>0</v>
          </cell>
        </row>
        <row r="29">
          <cell r="C29">
            <v>980493</v>
          </cell>
          <cell r="F29">
            <v>-107612</v>
          </cell>
        </row>
        <row r="30">
          <cell r="C30">
            <v>11817921</v>
          </cell>
          <cell r="F30">
            <v>2767494</v>
          </cell>
        </row>
        <row r="31">
          <cell r="C31">
            <v>15397635</v>
          </cell>
          <cell r="F31">
            <v>952793</v>
          </cell>
        </row>
      </sheetData>
      <sheetData sheetId="29"/>
      <sheetData sheetId="30"/>
      <sheetData sheetId="31"/>
      <sheetData sheetId="32"/>
      <sheetData sheetId="33"/>
      <sheetData sheetId="34">
        <row r="5">
          <cell r="C5">
            <v>4120000</v>
          </cell>
          <cell r="F5">
            <v>539923</v>
          </cell>
        </row>
        <row r="6">
          <cell r="C6">
            <v>296741</v>
          </cell>
          <cell r="F6">
            <v>1780754</v>
          </cell>
        </row>
        <row r="7">
          <cell r="C7">
            <v>0</v>
          </cell>
          <cell r="F7">
            <v>197754</v>
          </cell>
        </row>
        <row r="8">
          <cell r="C8">
            <v>4416741</v>
          </cell>
          <cell r="F8">
            <v>1583000</v>
          </cell>
        </row>
        <row r="9">
          <cell r="C9">
            <v>387</v>
          </cell>
          <cell r="F9">
            <v>67502</v>
          </cell>
        </row>
        <row r="10">
          <cell r="C10">
            <v>616000</v>
          </cell>
          <cell r="F10">
            <v>0</v>
          </cell>
        </row>
        <row r="11">
          <cell r="C11">
            <v>5033128</v>
          </cell>
          <cell r="F11">
            <v>429912</v>
          </cell>
        </row>
        <row r="12">
          <cell r="C12">
            <v>1433822</v>
          </cell>
          <cell r="F12">
            <v>497414</v>
          </cell>
        </row>
        <row r="13">
          <cell r="C13">
            <v>6466950</v>
          </cell>
          <cell r="F13">
            <v>319744</v>
          </cell>
        </row>
        <row r="14">
          <cell r="C14">
            <v>1273985</v>
          </cell>
          <cell r="F14">
            <v>177670</v>
          </cell>
        </row>
        <row r="15">
          <cell r="C15">
            <v>16000</v>
          </cell>
          <cell r="F15">
            <v>6510</v>
          </cell>
        </row>
        <row r="16">
          <cell r="C16">
            <v>193233</v>
          </cell>
          <cell r="F16">
            <v>0</v>
          </cell>
        </row>
        <row r="17">
          <cell r="C17">
            <v>1096752</v>
          </cell>
          <cell r="F17">
            <v>171160</v>
          </cell>
        </row>
        <row r="18">
          <cell r="C18">
            <v>1751154</v>
          </cell>
          <cell r="F18">
            <v>56396</v>
          </cell>
        </row>
        <row r="19">
          <cell r="C19">
            <v>0</v>
          </cell>
          <cell r="F19">
            <v>114764</v>
          </cell>
        </row>
        <row r="20">
          <cell r="C20">
            <v>0</v>
          </cell>
          <cell r="F20">
            <v>-19590</v>
          </cell>
        </row>
        <row r="21">
          <cell r="C21">
            <v>168154</v>
          </cell>
          <cell r="F21">
            <v>95174</v>
          </cell>
        </row>
        <row r="22">
          <cell r="C22">
            <v>0</v>
          </cell>
          <cell r="F22">
            <v>49749</v>
          </cell>
        </row>
        <row r="23">
          <cell r="C23">
            <v>1583000</v>
          </cell>
          <cell r="F23">
            <v>46362</v>
          </cell>
        </row>
        <row r="24">
          <cell r="C24">
            <v>0</v>
          </cell>
          <cell r="F24">
            <v>3387</v>
          </cell>
        </row>
        <row r="25">
          <cell r="C25">
            <v>3485925</v>
          </cell>
          <cell r="F25">
            <v>0</v>
          </cell>
        </row>
        <row r="26">
          <cell r="C26">
            <v>133119</v>
          </cell>
          <cell r="F26">
            <v>0</v>
          </cell>
        </row>
        <row r="27">
          <cell r="C27">
            <v>5370198</v>
          </cell>
          <cell r="F27">
            <v>314882</v>
          </cell>
        </row>
        <row r="28">
          <cell r="C28">
            <v>3936376</v>
          </cell>
          <cell r="F28">
            <v>0</v>
          </cell>
        </row>
        <row r="29">
          <cell r="C29">
            <v>0</v>
          </cell>
          <cell r="F29">
            <v>-269457</v>
          </cell>
        </row>
        <row r="30">
          <cell r="C30">
            <v>5033128</v>
          </cell>
          <cell r="F30">
            <v>314882</v>
          </cell>
        </row>
        <row r="31">
          <cell r="C31">
            <v>6466950</v>
          </cell>
          <cell r="F31">
            <v>-200118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5">
          <cell r="C5">
            <v>18875000</v>
          </cell>
          <cell r="F5">
            <v>-1074681</v>
          </cell>
        </row>
        <row r="6">
          <cell r="C6">
            <v>-34382355</v>
          </cell>
          <cell r="F6">
            <v>1884711</v>
          </cell>
        </row>
        <row r="7">
          <cell r="C7">
            <v>0</v>
          </cell>
          <cell r="F7">
            <v>915547</v>
          </cell>
        </row>
        <row r="8">
          <cell r="C8">
            <v>-15507355</v>
          </cell>
          <cell r="F8">
            <v>900288</v>
          </cell>
        </row>
        <row r="9">
          <cell r="C9">
            <v>102612</v>
          </cell>
          <cell r="F9">
            <v>255362</v>
          </cell>
        </row>
        <row r="10">
          <cell r="C10">
            <v>6700000</v>
          </cell>
          <cell r="F10">
            <v>478114</v>
          </cell>
        </row>
        <row r="11">
          <cell r="C11">
            <v>-8704743</v>
          </cell>
          <cell r="F11">
            <v>1055763</v>
          </cell>
        </row>
        <row r="12">
          <cell r="C12">
            <v>13991242</v>
          </cell>
          <cell r="F12">
            <v>1789239</v>
          </cell>
        </row>
        <row r="13">
          <cell r="C13">
            <v>5286499</v>
          </cell>
          <cell r="F13">
            <v>358096</v>
          </cell>
        </row>
        <row r="14">
          <cell r="C14">
            <v>4474591</v>
          </cell>
          <cell r="F14">
            <v>1431143</v>
          </cell>
        </row>
        <row r="15">
          <cell r="C15">
            <v>0</v>
          </cell>
          <cell r="F15">
            <v>4208</v>
          </cell>
        </row>
        <row r="16">
          <cell r="C16">
            <v>3271638</v>
          </cell>
          <cell r="F16">
            <v>0</v>
          </cell>
        </row>
        <row r="17">
          <cell r="C17">
            <v>1202953</v>
          </cell>
          <cell r="F17">
            <v>1426935</v>
          </cell>
        </row>
        <row r="18">
          <cell r="C18">
            <v>1828019</v>
          </cell>
          <cell r="F18">
            <v>162735</v>
          </cell>
        </row>
        <row r="19">
          <cell r="C19">
            <v>818023</v>
          </cell>
          <cell r="F19">
            <v>1264200</v>
          </cell>
        </row>
        <row r="20">
          <cell r="C20">
            <v>616646</v>
          </cell>
          <cell r="F20">
            <v>67840</v>
          </cell>
        </row>
        <row r="21">
          <cell r="C21">
            <v>310497</v>
          </cell>
          <cell r="F21">
            <v>1332040</v>
          </cell>
        </row>
        <row r="22">
          <cell r="C22">
            <v>33399</v>
          </cell>
          <cell r="F22">
            <v>-734625</v>
          </cell>
        </row>
        <row r="23">
          <cell r="C23">
            <v>48503</v>
          </cell>
          <cell r="F23">
            <v>-734625</v>
          </cell>
        </row>
        <row r="24">
          <cell r="C24">
            <v>951</v>
          </cell>
          <cell r="F24">
            <v>0</v>
          </cell>
        </row>
        <row r="25">
          <cell r="C25">
            <v>1332678</v>
          </cell>
          <cell r="F25">
            <v>0</v>
          </cell>
        </row>
        <row r="26">
          <cell r="C26">
            <v>702834</v>
          </cell>
          <cell r="F26">
            <v>0</v>
          </cell>
        </row>
        <row r="27">
          <cell r="C27">
            <v>3863531</v>
          </cell>
          <cell r="F27">
            <v>2226665</v>
          </cell>
        </row>
        <row r="28">
          <cell r="C28">
            <v>-10127711</v>
          </cell>
          <cell r="F28">
            <v>-160000</v>
          </cell>
        </row>
        <row r="29">
          <cell r="C29">
            <v>220015</v>
          </cell>
          <cell r="F29">
            <v>0</v>
          </cell>
        </row>
        <row r="30">
          <cell r="C30">
            <v>-8704743</v>
          </cell>
          <cell r="F30">
            <v>2226665</v>
          </cell>
        </row>
        <row r="31">
          <cell r="C31">
            <v>5286499</v>
          </cell>
          <cell r="F31">
            <v>-962465</v>
          </cell>
        </row>
      </sheetData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rightToLeft="1" tabSelected="1" workbookViewId="0">
      <selection activeCell="B14" sqref="B14"/>
    </sheetView>
  </sheetViews>
  <sheetFormatPr defaultRowHeight="15.75" customHeight="1" x14ac:dyDescent="0.2"/>
  <cols>
    <col min="1" max="1" width="7.7109375" style="30" customWidth="1"/>
    <col min="2" max="2" width="45" style="30" customWidth="1"/>
    <col min="3" max="3" width="15.85546875" style="46" customWidth="1"/>
    <col min="4" max="4" width="7.7109375" style="30" customWidth="1"/>
    <col min="5" max="5" width="48.140625" style="30" customWidth="1"/>
    <col min="6" max="6" width="15.28515625" style="46" customWidth="1"/>
    <col min="7" max="7" width="10.140625" style="30" customWidth="1"/>
    <col min="8" max="8" width="9.140625" style="30"/>
    <col min="9" max="10" width="11.85546875" style="30" customWidth="1"/>
    <col min="11" max="16384" width="9.140625" style="30"/>
  </cols>
  <sheetData>
    <row r="1" spans="1:10" ht="15.75" customHeight="1" x14ac:dyDescent="0.2">
      <c r="A1" s="29" t="s">
        <v>94</v>
      </c>
      <c r="B1" s="29"/>
      <c r="C1" s="29"/>
      <c r="D1" s="29"/>
      <c r="E1" s="29"/>
      <c r="F1" s="29"/>
    </row>
    <row r="2" spans="1:10" ht="15.75" customHeight="1" x14ac:dyDescent="0.2">
      <c r="A2" s="31" t="s">
        <v>95</v>
      </c>
      <c r="B2" s="31"/>
      <c r="C2" s="32"/>
      <c r="D2" s="33"/>
      <c r="E2" s="34"/>
      <c r="F2" s="35" t="s">
        <v>2</v>
      </c>
    </row>
    <row r="3" spans="1:10" ht="15.75" customHeight="1" x14ac:dyDescent="0.2">
      <c r="A3" s="36" t="s">
        <v>3</v>
      </c>
      <c r="B3" s="37" t="s">
        <v>96</v>
      </c>
      <c r="C3" s="36" t="s">
        <v>7</v>
      </c>
      <c r="D3" s="36" t="s">
        <v>3</v>
      </c>
      <c r="E3" s="37" t="s">
        <v>4</v>
      </c>
      <c r="F3" s="36" t="s">
        <v>5</v>
      </c>
    </row>
    <row r="4" spans="1:10" ht="15.75" customHeight="1" x14ac:dyDescent="0.2">
      <c r="A4" s="38">
        <v>100</v>
      </c>
      <c r="B4" s="39" t="s">
        <v>8</v>
      </c>
      <c r="C4" s="40">
        <f>'[2]نشاط 1 '!C5+'[2]نشاط 2'!C5+[2]نشاط2!C5+[2]نشاط3!C5+[2]نشاط4!C5+[2]نشاط5!C5+'[2]نشاط 6'!C5</f>
        <v>88075800</v>
      </c>
      <c r="D4" s="38">
        <v>2200</v>
      </c>
      <c r="E4" s="41" t="s">
        <v>9</v>
      </c>
      <c r="F4" s="42">
        <f>'[2]نشاط 1 '!F5+'[2]نشاط 2'!F5+[2]نشاط2!F5+[2]نشاط3!F5+[2]نشاط4!F5+[2]نشاط5!F5+'[2]نشاط 6'!F5</f>
        <v>4155816</v>
      </c>
    </row>
    <row r="5" spans="1:10" ht="15.75" customHeight="1" x14ac:dyDescent="0.2">
      <c r="A5" s="38">
        <v>200</v>
      </c>
      <c r="B5" s="39" t="s">
        <v>10</v>
      </c>
      <c r="C5" s="40">
        <f>'[2]نشاط 1 '!C6+'[2]نشاط 2'!C6+[2]نشاط2!C6+[2]نشاط3!C6+[2]نشاط4!C6+[2]نشاط5!C6+'[2]نشاط 6'!C6</f>
        <v>-31477363</v>
      </c>
      <c r="D5" s="38">
        <v>2300</v>
      </c>
      <c r="E5" s="39" t="s">
        <v>97</v>
      </c>
      <c r="F5" s="42">
        <f>'[2]نشاط 1 '!F6+'[2]نشاط 2'!F6+[2]نشاط2!F6+[2]نشاط3!F6+[2]نشاط4!F6+[2]نشاط5!F6+'[2]نشاط 6'!F6</f>
        <v>9225027</v>
      </c>
    </row>
    <row r="6" spans="1:10" ht="15.75" customHeight="1" x14ac:dyDescent="0.2">
      <c r="A6" s="38">
        <v>300</v>
      </c>
      <c r="B6" s="39" t="s">
        <v>98</v>
      </c>
      <c r="C6" s="40">
        <f>'[2]نشاط 1 '!C7+'[2]نشاط 2'!C7+[2]نشاط2!C7+[2]نشاط3!C7+[2]نشاط4!C7+[2]نشاط5!C7+'[2]نشاط 6'!C7</f>
        <v>0</v>
      </c>
      <c r="D6" s="38">
        <v>2310</v>
      </c>
      <c r="E6" s="39" t="s">
        <v>99</v>
      </c>
      <c r="F6" s="42">
        <f>'[2]نشاط 1 '!F7+'[2]نشاط 2'!F7+[2]نشاط2!F7+[2]نشاط3!F7+[2]نشاط4!F7+[2]نشاط5!F7+'[2]نشاط 6'!F7</f>
        <v>2839937</v>
      </c>
    </row>
    <row r="7" spans="1:10" ht="15.75" customHeight="1" x14ac:dyDescent="0.2">
      <c r="A7" s="38">
        <v>400</v>
      </c>
      <c r="B7" s="39" t="s">
        <v>100</v>
      </c>
      <c r="C7" s="40">
        <f>'[2]نشاط 1 '!C8+'[2]نشاط 2'!C8+[2]نشاط2!C8+[2]نشاط3!C8+[2]نشاط4!C8+[2]نشاط5!C8+'[2]نشاط 6'!C8</f>
        <v>56598437</v>
      </c>
      <c r="D7" s="38">
        <v>2320</v>
      </c>
      <c r="E7" s="39" t="s">
        <v>101</v>
      </c>
      <c r="F7" s="42">
        <f>'[2]نشاط 1 '!F8+'[2]نشاط 2'!F8+[2]نشاط2!F8+[2]نشاط3!F8+[2]نشاط4!F8+[2]نشاط5!F8+'[2]نشاط 6'!F8</f>
        <v>6316214</v>
      </c>
    </row>
    <row r="8" spans="1:10" ht="15.75" customHeight="1" x14ac:dyDescent="0.2">
      <c r="A8" s="38">
        <v>500</v>
      </c>
      <c r="B8" s="39" t="s">
        <v>14</v>
      </c>
      <c r="C8" s="40">
        <f>'[2]نشاط 1 '!C9+'[2]نشاط 2'!C9+[2]نشاط2!C9+[2]نشاط3!C9+[2]نشاط4!C9+[2]نشاط5!C9+'[2]نشاط 6'!C9</f>
        <v>1549344</v>
      </c>
      <c r="D8" s="38">
        <v>2400</v>
      </c>
      <c r="E8" s="39" t="s">
        <v>102</v>
      </c>
      <c r="F8" s="42">
        <f>'[2]نشاط 1 '!F9+'[2]نشاط 2'!F9+[2]نشاط2!F9+[2]نشاط3!F9+[2]نشاط4!F9+[2]نشاط5!F9+'[2]نشاط 6'!F9</f>
        <v>19114782</v>
      </c>
    </row>
    <row r="9" spans="1:10" ht="15.75" customHeight="1" x14ac:dyDescent="0.2">
      <c r="A9" s="38">
        <v>600</v>
      </c>
      <c r="B9" s="39" t="s">
        <v>16</v>
      </c>
      <c r="C9" s="40">
        <f>'[2]نشاط 1 '!C10+'[2]نشاط 2'!C10+[2]نشاط2!C10+[2]نشاط3!C10+[2]نشاط4!C10+[2]نشاط5!C10+'[2]نشاط 6'!C10</f>
        <v>9816000</v>
      </c>
      <c r="D9" s="38">
        <v>2500</v>
      </c>
      <c r="E9" s="39" t="s">
        <v>103</v>
      </c>
      <c r="F9" s="42">
        <f>'[2]نشاط 1 '!F10+'[2]نشاط 2'!F10+[2]نشاط2!F10+[2]نشاط3!F10+[2]نشاط4!F10+[2]نشاط5!F10+'[2]نشاط 6'!F10</f>
        <v>1991834</v>
      </c>
    </row>
    <row r="10" spans="1:10" ht="15.75" customHeight="1" x14ac:dyDescent="0.2">
      <c r="A10" s="38">
        <v>700</v>
      </c>
      <c r="B10" s="39" t="s">
        <v>104</v>
      </c>
      <c r="C10" s="40">
        <f>'[2]نشاط 1 '!C11+'[2]نشاط 2'!C11+[2]نشاط2!C11+[2]نشاط3!C11+[2]نشاط4!C11+[2]نشاط5!C11+'[2]نشاط 6'!C11</f>
        <v>67963781</v>
      </c>
      <c r="D10" s="38">
        <v>2600</v>
      </c>
      <c r="E10" s="39" t="s">
        <v>105</v>
      </c>
      <c r="F10" s="42">
        <f>'[2]نشاط 1 '!F11+'[2]نشاط 2'!F11+[2]نشاط2!F11+[2]نشاط3!F11+[2]نشاط4!F11+[2]نشاط5!F11+'[2]نشاط 6'!F11</f>
        <v>9197878</v>
      </c>
    </row>
    <row r="11" spans="1:10" ht="15.75" customHeight="1" x14ac:dyDescent="0.2">
      <c r="A11" s="38">
        <v>800</v>
      </c>
      <c r="B11" s="39" t="s">
        <v>20</v>
      </c>
      <c r="C11" s="40">
        <f>'[2]نشاط 1 '!C12+'[2]نشاط 2'!C12+[2]نشاط2!C12+[2]نشاط3!C12+[2]نشاط4!C12+[2]نشاط5!C12+'[2]نشاط 6'!C12</f>
        <v>129680849</v>
      </c>
      <c r="D11" s="38">
        <v>2700</v>
      </c>
      <c r="E11" s="39" t="s">
        <v>106</v>
      </c>
      <c r="F11" s="42">
        <f>'[2]نشاط 1 '!F12+'[2]نشاط 2'!F12+[2]نشاط2!F12+[2]نشاط3!F12+[2]نشاط4!F12+[2]نشاط5!F12+'[2]نشاط 6'!F12</f>
        <v>30304494</v>
      </c>
      <c r="J11" s="43"/>
    </row>
    <row r="12" spans="1:10" ht="15.75" customHeight="1" x14ac:dyDescent="0.2">
      <c r="A12" s="38">
        <v>900</v>
      </c>
      <c r="B12" s="39" t="s">
        <v>107</v>
      </c>
      <c r="C12" s="40">
        <f>'[2]نشاط 1 '!C13+'[2]نشاط 2'!C13+[2]نشاط2!C13+[2]نشاط3!C13+[2]نشاط4!C13+[2]نشاط5!C13+'[2]نشاط 6'!C13</f>
        <v>197644630</v>
      </c>
      <c r="D12" s="38">
        <v>2800</v>
      </c>
      <c r="E12" s="39" t="s">
        <v>108</v>
      </c>
      <c r="F12" s="42">
        <f>'[2]نشاط 1 '!F13+'[2]نشاط 2'!F13+[2]نشاط2!F13+[2]نشاط3!F13+[2]نشاط4!F13+[2]نشاط5!F13+'[2]نشاط 6'!F13</f>
        <v>40072292</v>
      </c>
    </row>
    <row r="13" spans="1:10" ht="15.75" customHeight="1" x14ac:dyDescent="0.2">
      <c r="A13" s="38">
        <v>1000</v>
      </c>
      <c r="B13" s="39" t="s">
        <v>24</v>
      </c>
      <c r="C13" s="40">
        <f>'[2]نشاط 1 '!C14+'[2]نشاط 2'!C14+[2]نشاط2!C14+[2]نشاط3!C14+[2]نشاط4!C14+[2]نشاط5!C14+'[2]نشاط 6'!C14</f>
        <v>44225250</v>
      </c>
      <c r="D13" s="38">
        <v>2900</v>
      </c>
      <c r="E13" s="39" t="s">
        <v>109</v>
      </c>
      <c r="F13" s="42">
        <f>'[2]نشاط 1 '!F14+'[2]نشاط 2'!F14+[2]نشاط2!F14+[2]نشاط3!F14+[2]نشاط4!F14+[2]نشاط5!F14+'[2]نشاط 6'!F14</f>
        <v>-9767798</v>
      </c>
    </row>
    <row r="14" spans="1:10" ht="15.75" customHeight="1" x14ac:dyDescent="0.2">
      <c r="A14" s="38">
        <v>1100</v>
      </c>
      <c r="B14" s="39" t="s">
        <v>26</v>
      </c>
      <c r="C14" s="40">
        <f>'[2]نشاط 1 '!C15+'[2]نشاط 2'!C15+[2]نشاط2!C15+[2]نشاط3!C15+[2]نشاط4!C15+[2]نشاط5!C15+'[2]نشاط 6'!C15</f>
        <v>746412</v>
      </c>
      <c r="D14" s="38">
        <v>3000</v>
      </c>
      <c r="E14" s="39" t="s">
        <v>110</v>
      </c>
      <c r="F14" s="42">
        <f>'[2]نشاط 1 '!F15+'[2]نشاط 2'!F15+[2]نشاط2!F15+[2]نشاط3!F15+[2]نشاط4!F15+[2]نشاط5!F15+'[2]نشاط 6'!F15</f>
        <v>636629</v>
      </c>
    </row>
    <row r="15" spans="1:10" ht="15.75" customHeight="1" x14ac:dyDescent="0.2">
      <c r="A15" s="38">
        <v>1200</v>
      </c>
      <c r="B15" s="39" t="s">
        <v>28</v>
      </c>
      <c r="C15" s="40">
        <f>'[2]نشاط 1 '!C16+'[2]نشاط 2'!C16+[2]نشاط2!C16+[2]نشاط3!C16+[2]نشاط4!C16+[2]نشاط5!C16+'[2]نشاط 6'!C16</f>
        <v>17391603</v>
      </c>
      <c r="D15" s="38">
        <v>3100</v>
      </c>
      <c r="E15" s="39" t="s">
        <v>111</v>
      </c>
      <c r="F15" s="42">
        <f>'[2]نشاط 1 '!F16+'[2]نشاط 2'!F16+[2]نشاط2!F16+[2]نشاط3!F16+[2]نشاط4!F16+[2]نشاط5!F16+'[2]نشاط 6'!F16</f>
        <v>26298927</v>
      </c>
    </row>
    <row r="16" spans="1:10" ht="15.75" customHeight="1" x14ac:dyDescent="0.2">
      <c r="A16" s="38">
        <v>1300</v>
      </c>
      <c r="B16" s="39" t="s">
        <v>112</v>
      </c>
      <c r="C16" s="40">
        <f>'[2]نشاط 1 '!C17+'[2]نشاط 2'!C17+[2]نشاط2!C17+[2]نشاط3!C17+[2]نشاط4!C17+[2]نشاط5!C17+'[2]نشاط 6'!C17</f>
        <v>27580059</v>
      </c>
      <c r="D16" s="38">
        <v>3200</v>
      </c>
      <c r="E16" s="39" t="s">
        <v>113</v>
      </c>
      <c r="F16" s="42">
        <f>'[2]نشاط 1 '!F17+'[2]نشاط 2'!F17+[2]نشاط2!F17+[2]نشاط3!F17+[2]نشاط4!F17+[2]نشاط5!F17+'[2]نشاط 6'!F17</f>
        <v>15894500</v>
      </c>
    </row>
    <row r="17" spans="1:9" ht="15.75" customHeight="1" x14ac:dyDescent="0.2">
      <c r="A17" s="38">
        <v>1400</v>
      </c>
      <c r="B17" s="39" t="s">
        <v>32</v>
      </c>
      <c r="C17" s="40">
        <f>'[2]نشاط 1 '!C18+'[2]نشاط 2'!C18+[2]نشاط2!C18+[2]نشاط3!C18+[2]نشاط4!C18+[2]نشاط5!C18+'[2]نشاط 6'!C18</f>
        <v>18384680</v>
      </c>
      <c r="D17" s="38">
        <v>3300</v>
      </c>
      <c r="E17" s="39" t="s">
        <v>114</v>
      </c>
      <c r="F17" s="42">
        <f>'[2]نشاط 1 '!F18+'[2]نشاط 2'!F18+[2]نشاط2!F18+[2]نشاط3!F18+[2]نشاط4!F18+[2]نشاط5!F18+'[2]نشاط 6'!F18</f>
        <v>2427082</v>
      </c>
    </row>
    <row r="18" spans="1:9" ht="15.75" customHeight="1" x14ac:dyDescent="0.2">
      <c r="A18" s="38">
        <v>1410</v>
      </c>
      <c r="B18" s="39" t="s">
        <v>34</v>
      </c>
      <c r="C18" s="40">
        <f>'[2]نشاط 1 '!C19+'[2]نشاط 2'!C19+[2]نشاط2!C19+[2]نشاط3!C19+[2]نشاط4!C19+[2]نشاط5!C19+'[2]نشاط 6'!C19</f>
        <v>4028034</v>
      </c>
      <c r="D18" s="38">
        <v>3400</v>
      </c>
      <c r="E18" s="39" t="s">
        <v>115</v>
      </c>
      <c r="F18" s="42">
        <f>'[2]نشاط 1 '!F19+'[2]نشاط 2'!F19+[2]نشاط2!F19+[2]نشاط3!F19+[2]نشاط4!F19+[2]نشاط5!F19+'[2]نشاط 6'!F19</f>
        <v>13467418</v>
      </c>
      <c r="I18" s="43"/>
    </row>
    <row r="19" spans="1:9" ht="15.75" customHeight="1" x14ac:dyDescent="0.2">
      <c r="A19" s="38">
        <v>1420</v>
      </c>
      <c r="B19" s="39" t="s">
        <v>116</v>
      </c>
      <c r="C19" s="40">
        <f>'[2]نشاط 1 '!C20+'[2]نشاط 2'!C20+[2]نشاط2!C20+[2]نشاط3!C20+[2]نشاط4!C20+[2]نشاط5!C20+'[2]نشاط 6'!C20</f>
        <v>2565089</v>
      </c>
      <c r="D19" s="38">
        <v>3500</v>
      </c>
      <c r="E19" s="39" t="s">
        <v>33</v>
      </c>
      <c r="F19" s="42">
        <f>'[2]نشاط 1 '!F20+'[2]نشاط 2'!F20+[2]نشاط2!F20+[2]نشاط3!F20+[2]نشاط4!F20+[2]نشاط5!F20+'[2]نشاط 6'!F20</f>
        <v>3910090</v>
      </c>
    </row>
    <row r="20" spans="1:9" ht="15.75" customHeight="1" x14ac:dyDescent="0.2">
      <c r="A20" s="38">
        <v>1430</v>
      </c>
      <c r="B20" s="39" t="s">
        <v>117</v>
      </c>
      <c r="C20" s="40">
        <f>'[2]نشاط 1 '!C21+'[2]نشاط 2'!C21+[2]نشاط2!C21+[2]نشاط3!C21+[2]نشاط4!C21+[2]نشاط5!C21+'[2]نشاط 6'!C21</f>
        <v>4231882</v>
      </c>
      <c r="D20" s="38">
        <v>3600</v>
      </c>
      <c r="E20" s="39" t="s">
        <v>118</v>
      </c>
      <c r="F20" s="42">
        <f>'[2]نشاط 1 '!F21+'[2]نشاط 2'!F21+[2]نشاط2!F21+[2]نشاط3!F21+[2]نشاط4!F21+[2]نشاط5!F21+'[2]نشاط 6'!F21</f>
        <v>17377508</v>
      </c>
    </row>
    <row r="21" spans="1:9" ht="15.75" customHeight="1" x14ac:dyDescent="0.2">
      <c r="A21" s="38">
        <v>1440</v>
      </c>
      <c r="B21" s="39" t="s">
        <v>119</v>
      </c>
      <c r="C21" s="40">
        <f>'[2]نشاط 1 '!C22+'[2]نشاط 2'!C22+[2]نشاط2!C22+[2]نشاط3!C22+[2]نشاط4!C22+[2]نشاط5!C22+'[2]نشاط 6'!C22</f>
        <v>5524075</v>
      </c>
      <c r="D21" s="38">
        <v>3610</v>
      </c>
      <c r="E21" s="44" t="s">
        <v>37</v>
      </c>
      <c r="F21" s="42">
        <f>'[2]نشاط 1 '!F22+'[2]نشاط 2'!F22+[2]نشاط2!F22+[2]نشاط3!F22+[2]نشاط4!F22+[2]نشاط5!F22+'[2]نشاط 6'!F22</f>
        <v>6761720</v>
      </c>
    </row>
    <row r="22" spans="1:9" ht="15.75" customHeight="1" x14ac:dyDescent="0.2">
      <c r="A22" s="38">
        <v>1450</v>
      </c>
      <c r="B22" s="39" t="s">
        <v>120</v>
      </c>
      <c r="C22" s="40">
        <f>'[2]نشاط 1 '!C23+'[2]نشاط 2'!C23+[2]نشاط2!C23+[2]نشاط3!C23+[2]نشاط4!C23+[2]نشاط5!C23+'[2]نشاط 6'!C23</f>
        <v>1842665</v>
      </c>
      <c r="D22" s="38">
        <v>3611</v>
      </c>
      <c r="E22" s="45" t="s">
        <v>39</v>
      </c>
      <c r="F22" s="42">
        <f>'[2]نشاط 1 '!F23+'[2]نشاط 2'!F23+[2]نشاط2!F23+[2]نشاط3!F23+[2]نشاط4!F23+[2]نشاط5!F23+'[2]نشاط 6'!F23</f>
        <v>6758333</v>
      </c>
    </row>
    <row r="23" spans="1:9" ht="15.75" customHeight="1" x14ac:dyDescent="0.2">
      <c r="A23" s="38">
        <v>1460</v>
      </c>
      <c r="B23" s="39" t="s">
        <v>121</v>
      </c>
      <c r="C23" s="40">
        <f>'[2]نشاط 1 '!C24+'[2]نشاط 2'!C24+[2]نشاط2!C24+[2]نشاط3!C24+[2]نشاط4!C24+[2]نشاط5!C24+'[2]نشاط 6'!C24</f>
        <v>192935</v>
      </c>
      <c r="D23" s="38">
        <v>3612</v>
      </c>
      <c r="E23" s="45" t="s">
        <v>41</v>
      </c>
      <c r="F23" s="42">
        <f>'[2]نشاط 1 '!F24+'[2]نشاط 2'!F24+[2]نشاط2!F24+[2]نشاط3!F24+[2]نشاط4!F24+[2]نشاط5!F24+'[2]نشاط 6'!F24</f>
        <v>3387</v>
      </c>
    </row>
    <row r="24" spans="1:9" ht="15.75" customHeight="1" x14ac:dyDescent="0.2">
      <c r="A24" s="38">
        <v>1500</v>
      </c>
      <c r="B24" s="39" t="s">
        <v>42</v>
      </c>
      <c r="C24" s="40">
        <f>'[2]نشاط 1 '!C25+'[2]نشاط 2'!C25+[2]نشاط2!C25+[2]نشاط3!C25+[2]نشاط4!C25+[2]نشاط5!C25+'[2]نشاط 6'!C25</f>
        <v>121720048</v>
      </c>
      <c r="D24" s="38">
        <v>3613</v>
      </c>
      <c r="E24" s="45" t="s">
        <v>43</v>
      </c>
      <c r="F24" s="42">
        <f>'[2]نشاط 1 '!F25+'[2]نشاط 2'!F25+[2]نشاط2!F25+[2]نشاط3!F25+[2]نشاط4!F25+[2]نشاط5!F25+'[2]نشاط 6'!F25</f>
        <v>0</v>
      </c>
    </row>
    <row r="25" spans="1:9" ht="15.75" customHeight="1" x14ac:dyDescent="0.2">
      <c r="A25" s="38">
        <v>1600</v>
      </c>
      <c r="B25" s="39" t="s">
        <v>44</v>
      </c>
      <c r="C25" s="40">
        <f>'[2]نشاط 1 '!C26+'[2]نشاط 2'!C26+[2]نشاط2!C26+[2]نشاط3!C26+[2]نشاط4!C26+[2]نشاط5!C26+'[2]نشاط 6'!C26</f>
        <v>23408474</v>
      </c>
      <c r="D25" s="38">
        <v>3614</v>
      </c>
      <c r="E25" s="45" t="s">
        <v>45</v>
      </c>
      <c r="F25" s="42">
        <f>'[2]نشاط 1 '!F26+'[2]نشاط 2'!F26+[2]نشاط2!F26+[2]نشاط3!F26+[2]نشاط4!F26+[2]نشاط5!F26+'[2]نشاط 6'!F26</f>
        <v>0</v>
      </c>
    </row>
    <row r="26" spans="1:9" ht="15.75" customHeight="1" x14ac:dyDescent="0.2">
      <c r="A26" s="38">
        <v>1700</v>
      </c>
      <c r="B26" s="39" t="s">
        <v>122</v>
      </c>
      <c r="C26" s="40">
        <f>'[2]نشاط 1 '!C27+'[2]نشاط 2'!C27+[2]نشاط2!C27+[2]نشاط3!C27+[2]نشاط4!C27+[2]نشاط5!C27+'[2]نشاط 6'!C27</f>
        <v>163513202</v>
      </c>
      <c r="D26" s="38">
        <v>3620</v>
      </c>
      <c r="E26" s="39" t="s">
        <v>47</v>
      </c>
      <c r="F26" s="42">
        <f>'[2]نشاط 1 '!F27+'[2]نشاط 2'!F27+[2]نشاط2!F27+[2]نشاط3!F27+[2]نشاط4!F27+[2]نشاط5!F27+'[2]نشاط 6'!F27</f>
        <v>11347026</v>
      </c>
    </row>
    <row r="27" spans="1:9" ht="15.75" customHeight="1" x14ac:dyDescent="0.2">
      <c r="A27" s="38">
        <v>1800</v>
      </c>
      <c r="B27" s="39" t="s">
        <v>123</v>
      </c>
      <c r="C27" s="40">
        <f>'[2]نشاط 1 '!C28+'[2]نشاط 2'!C28+[2]نشاط2!C28+[2]نشاط3!C28+[2]نشاط4!C28+[2]نشاط5!C28+'[2]نشاط 6'!C28</f>
        <v>33832353</v>
      </c>
      <c r="D27" s="38">
        <v>3630</v>
      </c>
      <c r="E27" s="39" t="s">
        <v>49</v>
      </c>
      <c r="F27" s="42">
        <f>'[2]نشاط 1 '!F28+'[2]نشاط 2'!F28+[2]نشاط2!F28+[2]نشاط3!F28+[2]نشاط4!F28+[2]نشاط5!F28+'[2]نشاط 6'!F28</f>
        <v>16628</v>
      </c>
    </row>
    <row r="28" spans="1:9" ht="15.75" customHeight="1" x14ac:dyDescent="0.2">
      <c r="A28" s="38">
        <v>1900</v>
      </c>
      <c r="B28" s="39" t="s">
        <v>50</v>
      </c>
      <c r="C28" s="40">
        <f>'[2]نشاط 1 '!C29+'[2]نشاط 2'!C29+[2]نشاط2!C29+[2]نشاط3!C29+[2]نشاط4!C29+[2]نشاط5!C29+'[2]نشاط 6'!C29</f>
        <v>6551369</v>
      </c>
      <c r="D28" s="38">
        <v>3640</v>
      </c>
      <c r="E28" s="39" t="s">
        <v>51</v>
      </c>
      <c r="F28" s="42">
        <f>'[2]نشاط 1 '!F29+'[2]نشاط 2'!F29+[2]نشاط2!F29+[2]نشاط3!F29+[2]نشاط4!F29+[2]نشاط5!F29+'[2]نشاط 6'!F29</f>
        <v>-747866</v>
      </c>
    </row>
    <row r="29" spans="1:9" ht="15.75" customHeight="1" x14ac:dyDescent="0.2">
      <c r="A29" s="38">
        <v>2000</v>
      </c>
      <c r="B29" s="39" t="s">
        <v>124</v>
      </c>
      <c r="C29" s="40">
        <f>'[2]نشاط 1 '!C30+'[2]نشاط 2'!C30+[2]نشاط2!C30+[2]نشاط3!C30+[2]نشاط4!C30+[2]نشاط5!C30+'[2]نشاط 6'!C30</f>
        <v>67963781</v>
      </c>
      <c r="D29" s="38">
        <v>3700</v>
      </c>
      <c r="E29" s="39" t="s">
        <v>125</v>
      </c>
      <c r="F29" s="42">
        <f>'[2]نشاط 1 '!F30+'[2]نشاط 2'!F30+[2]نشاط2!F30+[2]نشاط3!F30+[2]نشاط4!F30+[2]نشاط5!F30+'[2]نشاط 6'!F30</f>
        <v>11347026</v>
      </c>
    </row>
    <row r="30" spans="1:9" ht="15.75" customHeight="1" x14ac:dyDescent="0.2">
      <c r="A30" s="38">
        <v>2100</v>
      </c>
      <c r="B30" s="39" t="s">
        <v>126</v>
      </c>
      <c r="C30" s="40">
        <f>'[2]نشاط 1 '!C31+'[2]نشاط 2'!C31+[2]نشاط2!C31+[2]نشاط3!C31+[2]نشاط4!C31+[2]نشاط5!C31+'[2]نشاط 6'!C31</f>
        <v>197644630</v>
      </c>
      <c r="D30" s="38">
        <v>3800</v>
      </c>
      <c r="E30" s="39" t="s">
        <v>127</v>
      </c>
      <c r="F30" s="42">
        <f>'[2]نشاط 1 '!F31+'[2]نشاط 2'!F31+[2]نشاط2!F31+[2]نشاط3!F31+[2]نشاط4!F31+[2]نشاط5!F31+'[2]نشاط 6'!F31</f>
        <v>2120392</v>
      </c>
    </row>
    <row r="31" spans="1:9" ht="15.75" customHeight="1" x14ac:dyDescent="0.2">
      <c r="C31" s="30"/>
      <c r="F31" s="30"/>
    </row>
    <row r="32" spans="1:9" ht="15.75" customHeight="1" x14ac:dyDescent="0.2">
      <c r="C32" s="30"/>
      <c r="F32" s="30"/>
    </row>
    <row r="33" spans="3:6" ht="15.75" customHeight="1" x14ac:dyDescent="0.2">
      <c r="C33" s="30"/>
      <c r="F33" s="30"/>
    </row>
    <row r="34" spans="3:6" ht="15.75" customHeight="1" x14ac:dyDescent="0.2">
      <c r="C34" s="30"/>
      <c r="F34" s="30"/>
    </row>
    <row r="35" spans="3:6" ht="15.75" customHeight="1" x14ac:dyDescent="0.2">
      <c r="C35" s="30"/>
      <c r="F35" s="30"/>
    </row>
    <row r="36" spans="3:6" ht="15.75" customHeight="1" x14ac:dyDescent="0.2">
      <c r="C36" s="30"/>
      <c r="F36" s="30"/>
    </row>
    <row r="37" spans="3:6" ht="15.75" customHeight="1" x14ac:dyDescent="0.2">
      <c r="C37" s="30"/>
      <c r="F37" s="30"/>
    </row>
    <row r="38" spans="3:6" ht="15.75" customHeight="1" x14ac:dyDescent="0.2">
      <c r="C38" s="30"/>
      <c r="F38" s="30"/>
    </row>
    <row r="39" spans="3:6" ht="15.75" customHeight="1" x14ac:dyDescent="0.2">
      <c r="C39" s="30"/>
      <c r="F39" s="30"/>
    </row>
    <row r="40" spans="3:6" ht="15.75" customHeight="1" x14ac:dyDescent="0.2">
      <c r="C40" s="30"/>
      <c r="F40" s="30"/>
    </row>
    <row r="41" spans="3:6" ht="15.75" customHeight="1" x14ac:dyDescent="0.2">
      <c r="C41" s="30"/>
      <c r="F41" s="30"/>
    </row>
    <row r="42" spans="3:6" ht="15.75" customHeight="1" x14ac:dyDescent="0.2">
      <c r="C42" s="30"/>
      <c r="F42" s="30"/>
    </row>
    <row r="43" spans="3:6" ht="15.75" customHeight="1" x14ac:dyDescent="0.2">
      <c r="C43" s="30"/>
      <c r="F43" s="30"/>
    </row>
    <row r="44" spans="3:6" ht="15.75" customHeight="1" x14ac:dyDescent="0.2">
      <c r="C44" s="30"/>
      <c r="F44" s="30"/>
    </row>
    <row r="45" spans="3:6" ht="15.75" customHeight="1" x14ac:dyDescent="0.2">
      <c r="C45" s="30"/>
      <c r="F45" s="30"/>
    </row>
    <row r="46" spans="3:6" ht="15.75" customHeight="1" x14ac:dyDescent="0.2">
      <c r="C46" s="30"/>
      <c r="F46" s="30"/>
    </row>
    <row r="47" spans="3:6" ht="15.75" customHeight="1" x14ac:dyDescent="0.2">
      <c r="C47" s="30"/>
      <c r="F47" s="30"/>
    </row>
    <row r="48" spans="3:6" ht="15.75" customHeight="1" x14ac:dyDescent="0.2">
      <c r="C48" s="30"/>
      <c r="F48" s="30"/>
    </row>
    <row r="49" spans="3:6" ht="15.75" customHeight="1" x14ac:dyDescent="0.2">
      <c r="C49" s="30"/>
      <c r="F49" s="30"/>
    </row>
    <row r="50" spans="3:6" ht="15.75" customHeight="1" x14ac:dyDescent="0.2">
      <c r="C50" s="30"/>
      <c r="F50" s="30"/>
    </row>
    <row r="51" spans="3:6" ht="15.75" customHeight="1" x14ac:dyDescent="0.2">
      <c r="C51" s="30"/>
      <c r="F51" s="30"/>
    </row>
    <row r="52" spans="3:6" ht="15.75" customHeight="1" x14ac:dyDescent="0.2">
      <c r="C52" s="30"/>
      <c r="F52" s="30"/>
    </row>
    <row r="53" spans="3:6" ht="15.75" customHeight="1" x14ac:dyDescent="0.2">
      <c r="C53" s="30"/>
      <c r="F53" s="30"/>
    </row>
    <row r="54" spans="3:6" ht="15.75" customHeight="1" x14ac:dyDescent="0.2">
      <c r="C54" s="30"/>
      <c r="F54" s="30"/>
    </row>
    <row r="55" spans="3:6" ht="15.75" customHeight="1" x14ac:dyDescent="0.2">
      <c r="C55" s="30"/>
      <c r="F55" s="30"/>
    </row>
    <row r="56" spans="3:6" ht="15.75" customHeight="1" x14ac:dyDescent="0.2">
      <c r="C56" s="30"/>
      <c r="F56" s="30"/>
    </row>
    <row r="57" spans="3:6" ht="15.75" customHeight="1" x14ac:dyDescent="0.2">
      <c r="C57" s="30"/>
      <c r="F57" s="30"/>
    </row>
    <row r="58" spans="3:6" ht="15.75" customHeight="1" x14ac:dyDescent="0.2">
      <c r="C58" s="30"/>
      <c r="F58" s="30"/>
    </row>
    <row r="62" spans="3:6" ht="15.75" customHeight="1" x14ac:dyDescent="0.2">
      <c r="C62" s="30"/>
      <c r="F62" s="30"/>
    </row>
  </sheetData>
  <mergeCells count="1">
    <mergeCell ref="A1:F1"/>
  </mergeCells>
  <printOptions horizontalCentered="1"/>
  <pageMargins left="0.45" right="0.4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5"/>
  <sheetViews>
    <sheetView rightToLeft="1" zoomScaleNormal="100" zoomScaleSheetLayoutView="100" workbookViewId="0">
      <selection activeCell="G11" sqref="G11"/>
    </sheetView>
  </sheetViews>
  <sheetFormatPr defaultRowHeight="17.100000000000001" customHeight="1" x14ac:dyDescent="0.2"/>
  <cols>
    <col min="1" max="1" width="7.7109375" style="1" customWidth="1"/>
    <col min="2" max="2" width="48.140625" style="1" customWidth="1"/>
    <col min="3" max="3" width="15" style="1" customWidth="1"/>
    <col min="4" max="4" width="7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8" customHeight="1" x14ac:dyDescent="0.2">
      <c r="A1" s="27" t="s">
        <v>0</v>
      </c>
      <c r="B1" s="27"/>
      <c r="C1" s="27"/>
      <c r="D1" s="27"/>
      <c r="E1" s="27"/>
      <c r="F1" s="27"/>
    </row>
    <row r="2" spans="1:6" ht="18" customHeight="1" x14ac:dyDescent="0.2">
      <c r="A2" s="2" t="s">
        <v>1</v>
      </c>
      <c r="B2" s="2"/>
      <c r="C2" s="3"/>
      <c r="D2" s="3"/>
      <c r="E2" s="3"/>
      <c r="F2" s="4" t="s">
        <v>2</v>
      </c>
    </row>
    <row r="3" spans="1:6" ht="18" customHeight="1" thickBot="1" x14ac:dyDescent="0.25">
      <c r="A3" s="5" t="s">
        <v>3</v>
      </c>
      <c r="B3" s="6" t="s">
        <v>4</v>
      </c>
      <c r="C3" s="7" t="s">
        <v>5</v>
      </c>
      <c r="D3" s="8" t="s">
        <v>3</v>
      </c>
      <c r="E3" s="6" t="s">
        <v>6</v>
      </c>
      <c r="F3" s="7" t="s">
        <v>7</v>
      </c>
    </row>
    <row r="4" spans="1:6" ht="18" customHeight="1" x14ac:dyDescent="0.2">
      <c r="A4" s="9">
        <v>100</v>
      </c>
      <c r="B4" s="10" t="s">
        <v>8</v>
      </c>
      <c r="C4" s="11">
        <f>'[1]فندق بغداد'!C5+[1]منصور!C5+[1]اشور!C5+'[1]فندق بابل'!C5+[1]سدير!C5+[1]عشتار!C5+[1]استثمارات!C5+[1]الشلالات!C5+[1]الموصل!C5+'[1]سد موصل'!C5+[1]سندباد!C5+[1]فلسطين!C5</f>
        <v>27342144</v>
      </c>
      <c r="D4" s="7">
        <v>2100</v>
      </c>
      <c r="E4" s="12" t="s">
        <v>9</v>
      </c>
      <c r="F4" s="13">
        <f>'[1]فندق بغداد'!F5+[1]منصور!F5+[1]اشور!F5+'[1]فندق بابل'!F5+[1]سدير!F5+[1]عشتار!F5+[1]استثمارات!F5+[1]الشلالات!F5+[1]الموصل!F5+'[1]سد موصل'!F5+[1]سندباد!F5+[1]فلسطين!F5</f>
        <v>9621157</v>
      </c>
    </row>
    <row r="5" spans="1:6" ht="18" customHeight="1" x14ac:dyDescent="0.2">
      <c r="A5" s="7">
        <v>200</v>
      </c>
      <c r="B5" s="12" t="s">
        <v>10</v>
      </c>
      <c r="C5" s="11">
        <f>'[1]فندق بغداد'!C6+[1]منصور!C6+[1]اشور!C6+'[1]فندق بابل'!C6+[1]سدير!C6+[1]عشتار!C6+[1]استثمارات!C6+[1]الشلالات!C6+[1]الموصل!C6+'[1]سد موصل'!C6+[1]سندباد!C6+[1]فلسطين!C6</f>
        <v>28014279</v>
      </c>
      <c r="D5" s="7">
        <v>2200</v>
      </c>
      <c r="E5" s="12" t="s">
        <v>11</v>
      </c>
      <c r="F5" s="13">
        <f>'[1]فندق بغداد'!F6+[1]منصور!F6+[1]اشور!F6+'[1]فندق بابل'!F6+[1]سدير!F6+[1]عشتار!F6+[1]استثمارات!F6+[1]الشلالات!F6+[1]الموصل!F6+'[1]سد موصل'!F6+[1]سندباد!F6+[1]فلسطين!F6</f>
        <v>11075187</v>
      </c>
    </row>
    <row r="6" spans="1:6" ht="18" customHeight="1" x14ac:dyDescent="0.2">
      <c r="A6" s="7">
        <v>300</v>
      </c>
      <c r="B6" s="12" t="s">
        <v>12</v>
      </c>
      <c r="C6" s="11">
        <f>'[1]فندق بغداد'!C7+[1]منصور!C7+[1]اشور!C7+'[1]فندق بابل'!C7+[1]سدير!C7+[1]عشتار!C7+[1]استثمارات!C7+[1]الشلالات!C7+[1]الموصل!C7+'[1]سد موصل'!C7+[1]سندباد!C7+[1]فلسطين!C7</f>
        <v>55356423</v>
      </c>
      <c r="D6" s="7">
        <v>2300</v>
      </c>
      <c r="E6" s="12" t="s">
        <v>13</v>
      </c>
      <c r="F6" s="13">
        <f>'[1]فندق بغداد'!F7+[1]منصور!F7+[1]اشور!F7+'[1]فندق بابل'!F7+[1]سدير!F7+[1]عشتار!F7+[1]استثمارات!F7+[1]الشلالات!F7+[1]الموصل!F7+'[1]سد موصل'!F7+[1]سندباد!F7+[1]فلسطين!F7</f>
        <v>19045771</v>
      </c>
    </row>
    <row r="7" spans="1:6" ht="18" customHeight="1" x14ac:dyDescent="0.2">
      <c r="A7" s="7">
        <v>400</v>
      </c>
      <c r="B7" s="12" t="s">
        <v>14</v>
      </c>
      <c r="C7" s="11">
        <f>'[1]فندق بغداد'!C8+[1]منصور!C8+[1]اشور!C8+'[1]فندق بابل'!C8+[1]سدير!C8+[1]عشتار!C8+[1]استثمارات!C8+[1]الشلالات!C8+[1]الموصل!C8+'[1]سد موصل'!C8+[1]سندباد!C8+[1]فلسطين!C8</f>
        <v>292600</v>
      </c>
      <c r="D7" s="7">
        <v>2400</v>
      </c>
      <c r="E7" s="12" t="s">
        <v>15</v>
      </c>
      <c r="F7" s="13">
        <f>'[1]فندق بغداد'!F8+[1]منصور!F8+[1]اشور!F8+'[1]فندق بابل'!F8+[1]سدير!F8+[1]عشتار!F8+[1]استثمارات!F8+[1]الشلالات!F8+[1]الموصل!F8+'[1]سد موصل'!F8+[1]سندباد!F8+[1]فلسطين!F8</f>
        <v>3488</v>
      </c>
    </row>
    <row r="8" spans="1:6" ht="18" customHeight="1" x14ac:dyDescent="0.2">
      <c r="A8" s="7">
        <v>500</v>
      </c>
      <c r="B8" s="12" t="s">
        <v>16</v>
      </c>
      <c r="C8" s="11">
        <f>'[1]فندق بغداد'!C9+[1]منصور!C9+[1]اشور!C9+'[1]فندق بابل'!C9+[1]سدير!C9+[1]عشتار!C9+[1]استثمارات!C9+[1]الشلالات!C9+[1]الموصل!C9+'[1]سد موصل'!C9+[1]سندباد!C9+[1]فلسطين!C9</f>
        <v>300000</v>
      </c>
      <c r="D8" s="7">
        <v>2500</v>
      </c>
      <c r="E8" s="12" t="s">
        <v>17</v>
      </c>
      <c r="F8" s="13">
        <f>'[1]فندق بغداد'!F9+[1]منصور!F9+[1]اشور!F9+'[1]فندق بابل'!F9+[1]سدير!F9+[1]عشتار!F9+[1]استثمارات!F9+[1]الشلالات!F9+[1]الموصل!F9+'[1]سد موصل'!F9+[1]سندباد!F9+[1]فلسطين!F9</f>
        <v>30117470</v>
      </c>
    </row>
    <row r="9" spans="1:6" ht="18" customHeight="1" x14ac:dyDescent="0.2">
      <c r="A9" s="7">
        <v>600</v>
      </c>
      <c r="B9" s="12" t="s">
        <v>18</v>
      </c>
      <c r="C9" s="11">
        <f>'[1]فندق بغداد'!C10+[1]منصور!C10+[1]اشور!C10+'[1]فندق بابل'!C10+[1]سدير!C10+[1]عشتار!C10+[1]استثمارات!C10+[1]الشلالات!C10+[1]الموصل!C10+'[1]سد موصل'!C10+[1]سندباد!C10+[1]فلسطين!C10</f>
        <v>55949023</v>
      </c>
      <c r="D9" s="7">
        <v>2600</v>
      </c>
      <c r="E9" s="12" t="s">
        <v>19</v>
      </c>
      <c r="F9" s="13">
        <f>'[1]فندق بغداد'!F10+[1]منصور!F10+[1]اشور!F10+'[1]فندق بابل'!F10+[1]سدير!F10+[1]عشتار!F10+[1]استثمارات!F10+[1]الشلالات!F10+[1]الموصل!F10+'[1]سد موصل'!F10+[1]سندباد!F10+[1]فلسطين!F10</f>
        <v>7662216</v>
      </c>
    </row>
    <row r="10" spans="1:6" ht="18" customHeight="1" x14ac:dyDescent="0.2">
      <c r="A10" s="7">
        <v>700</v>
      </c>
      <c r="B10" s="12" t="s">
        <v>20</v>
      </c>
      <c r="C10" s="11">
        <f>'[1]فندق بغداد'!C11+[1]منصور!C11+[1]اشور!C11+'[1]فندق بابل'!C11+[1]سدير!C11+[1]عشتار!C11+[1]استثمارات!C11+[1]الشلالات!C11+[1]الموصل!C11+'[1]سد موصل'!C11+[1]سندباد!C11+[1]فلسطين!C11</f>
        <v>48916590</v>
      </c>
      <c r="D10" s="7">
        <v>2700</v>
      </c>
      <c r="E10" s="12" t="s">
        <v>21</v>
      </c>
      <c r="F10" s="13">
        <f>'[1]فندق بغداد'!F11+[1]منصور!F11+[1]اشور!F11+'[1]فندق بابل'!F11+[1]سدير!F11+[1]عشتار!F11+[1]استثمارات!F11+[1]الشلالات!F11+[1]الموصل!F11+'[1]سد موصل'!F11+[1]سندباد!F11+[1]فلسطين!F11</f>
        <v>22455254</v>
      </c>
    </row>
    <row r="11" spans="1:6" ht="18" customHeight="1" x14ac:dyDescent="0.2">
      <c r="A11" s="7">
        <v>800</v>
      </c>
      <c r="B11" s="14" t="s">
        <v>22</v>
      </c>
      <c r="C11" s="11">
        <f>'[1]فندق بغداد'!C12+[1]منصور!C12+[1]اشور!C12+'[1]فندق بابل'!C12+[1]سدير!C12+[1]عشتار!C12+[1]استثمارات!C12+[1]الشلالات!C12+[1]الموصل!C12+'[1]سد موصل'!C12+[1]سندباد!C12+[1]فلسطين!C12</f>
        <v>104865613</v>
      </c>
      <c r="D11" s="7">
        <v>2800</v>
      </c>
      <c r="E11" s="12" t="s">
        <v>23</v>
      </c>
      <c r="F11" s="13">
        <f>'[1]فندق بغداد'!F12+[1]منصور!F12+[1]اشور!F12+'[1]فندق بابل'!F12+[1]سدير!F12+[1]عشتار!F12+[1]استثمارات!F12+[1]الشلالات!F12+[1]الموصل!F12+'[1]سد موصل'!F12+[1]سندباد!F12+[1]فلسطين!F12</f>
        <v>2762735</v>
      </c>
    </row>
    <row r="12" spans="1:6" ht="18" customHeight="1" x14ac:dyDescent="0.2">
      <c r="A12" s="7">
        <v>900</v>
      </c>
      <c r="B12" s="12" t="s">
        <v>24</v>
      </c>
      <c r="C12" s="11">
        <f>'[1]فندق بغداد'!C13+[1]منصور!C13+[1]اشور!C13+'[1]فندق بابل'!C13+[1]سدير!C13+[1]عشتار!C13+[1]استثمارات!C13+[1]الشلالات!C13+[1]الموصل!C13+'[1]سد موصل'!C13+[1]سندباد!C13+[1]فلسطين!C13</f>
        <v>23820790</v>
      </c>
      <c r="D12" s="7">
        <v>2900</v>
      </c>
      <c r="E12" s="12" t="s">
        <v>25</v>
      </c>
      <c r="F12" s="13">
        <f>'[1]فندق بغداد'!F13+[1]منصور!F13+[1]اشور!F13+'[1]فندق بابل'!F13+[1]سدير!F13+[1]عشتار!F13+[1]استثمارات!F13+[1]الشلالات!F13+[1]الموصل!F13+'[1]سد موصل'!F13+[1]سندباد!F13+[1]فلسطين!F13</f>
        <v>0</v>
      </c>
    </row>
    <row r="13" spans="1:6" ht="18" customHeight="1" x14ac:dyDescent="0.2">
      <c r="A13" s="7">
        <v>1000</v>
      </c>
      <c r="B13" s="12" t="s">
        <v>26</v>
      </c>
      <c r="C13" s="11">
        <f>'[1]فندق بغداد'!C14+[1]منصور!C14+[1]اشور!C14+'[1]فندق بابل'!C14+[1]سدير!C14+[1]عشتار!C14+[1]استثمارات!C14+[1]الشلالات!C14+[1]الموصل!C14+'[1]سد موصل'!C14+[1]سندباد!C14+[1]فلسطين!C14</f>
        <v>3139043</v>
      </c>
      <c r="D13" s="7">
        <v>3000</v>
      </c>
      <c r="E13" s="12" t="s">
        <v>27</v>
      </c>
      <c r="F13" s="13">
        <f>'[1]فندق بغداد'!F14+[1]منصور!F14+[1]اشور!F14+'[1]فندق بابل'!F14+[1]سدير!F14+[1]عشتار!F14+[1]استثمارات!F14+[1]الشلالات!F14+[1]الموصل!F14+'[1]سد موصل'!F14+[1]سندباد!F14+[1]فلسطين!F14</f>
        <v>19692519</v>
      </c>
    </row>
    <row r="14" spans="1:6" ht="18" customHeight="1" x14ac:dyDescent="0.2">
      <c r="A14" s="7">
        <v>1100</v>
      </c>
      <c r="B14" s="12" t="s">
        <v>28</v>
      </c>
      <c r="C14" s="11">
        <f>'[1]فندق بغداد'!C15+[1]منصور!C15+[1]اشور!C15+'[1]فندق بابل'!C15+[1]سدير!C15+[1]عشتار!C15+[1]استثمارات!C15+[1]الشلالات!C15+[1]الموصل!C15+'[1]سد موصل'!C15+[1]سندباد!C15+[1]فلسطين!C15</f>
        <v>9489898</v>
      </c>
      <c r="D14" s="7">
        <v>3100</v>
      </c>
      <c r="E14" s="12" t="s">
        <v>29</v>
      </c>
      <c r="F14" s="13">
        <f>'[1]فندق بغداد'!F15+[1]منصور!F15+[1]اشور!F15+'[1]فندق بابل'!F15+[1]سدير!F15+[1]عشتار!F15+[1]استثمارات!F15+[1]الشلالات!F15+[1]الموصل!F15+'[1]سد موصل'!F15+[1]سندباد!F15+[1]فلسطين!F15</f>
        <v>1040332</v>
      </c>
    </row>
    <row r="15" spans="1:6" ht="18" customHeight="1" x14ac:dyDescent="0.2">
      <c r="A15" s="7">
        <v>1200</v>
      </c>
      <c r="B15" s="12" t="s">
        <v>30</v>
      </c>
      <c r="C15" s="11">
        <f>'[1]فندق بغداد'!C16+[1]منصور!C16+[1]اشور!C16+'[1]فندق بابل'!C16+[1]سدير!C16+[1]عشتار!C16+[1]استثمارات!C16+[1]الشلالات!C16+[1]الموصل!C16+'[1]سد موصل'!C16+[1]سندباد!C16+[1]فلسطين!C16</f>
        <v>17469935</v>
      </c>
      <c r="D15" s="7">
        <v>3200</v>
      </c>
      <c r="E15" s="12" t="s">
        <v>31</v>
      </c>
      <c r="F15" s="13">
        <f>'[1]فندق بغداد'!F16+[1]منصور!F16+[1]اشور!F16+'[1]فندق بابل'!F16+[1]سدير!F16+[1]عشتار!F16+[1]استثمارات!F16+[1]الشلالات!F16+[1]الموصل!F16+'[1]سد موصل'!F16+[1]سندباد!F16+[1]فلسطين!F16</f>
        <v>18652187</v>
      </c>
    </row>
    <row r="16" spans="1:6" ht="18" customHeight="1" x14ac:dyDescent="0.2">
      <c r="A16" s="7">
        <v>1300</v>
      </c>
      <c r="B16" s="12" t="s">
        <v>32</v>
      </c>
      <c r="C16" s="11">
        <f>'[1]فندق بغداد'!C17+[1]منصور!C17+[1]اشور!C17+'[1]فندق بابل'!C17+[1]سدير!C17+[1]عشتار!C17+[1]استثمارات!C17+[1]الشلالات!C17+[1]الموصل!C17+'[1]سد موصل'!C17+[1]سندباد!C17+[1]فلسطين!C17</f>
        <v>504873</v>
      </c>
      <c r="D16" s="7">
        <v>3300</v>
      </c>
      <c r="E16" s="12" t="s">
        <v>33</v>
      </c>
      <c r="F16" s="13">
        <f>'[1]فندق بغداد'!F17+[1]منصور!F17+[1]اشور!F17+'[1]فندق بابل'!F17+[1]سدير!F17+[1]عشتار!F17+[1]استثمارات!F17+[1]الشلالات!F17+[1]الموصل!F17+'[1]سد موصل'!F17+[1]سندباد!F17+[1]فلسطين!F17</f>
        <v>-736799</v>
      </c>
    </row>
    <row r="17" spans="1:6" ht="18" customHeight="1" x14ac:dyDescent="0.2">
      <c r="A17" s="7">
        <v>1310</v>
      </c>
      <c r="B17" s="12" t="s">
        <v>34</v>
      </c>
      <c r="C17" s="11">
        <f>'[1]فندق بغداد'!C18+[1]منصور!C18+[1]اشور!C18+'[1]فندق بابل'!C18+[1]سدير!C18+[1]عشتار!C18+[1]استثمارات!C18+[1]الشلالات!C18+[1]الموصل!C18+'[1]سد موصل'!C18+[1]سندباد!C18+[1]فلسطين!C18</f>
        <v>152368</v>
      </c>
      <c r="D17" s="7">
        <v>3400</v>
      </c>
      <c r="E17" s="12" t="s">
        <v>35</v>
      </c>
      <c r="F17" s="13">
        <f>'[1]فندق بغداد'!F18+[1]منصور!F18+[1]اشور!F18+'[1]فندق بابل'!F18+[1]سدير!F18+[1]عشتار!F18+[1]استثمارات!F18+[1]الشلالات!F18+[1]الموصل!F18+'[1]سد موصل'!F18+[1]سندباد!F18+[1]فلسطين!F18</f>
        <v>17915388</v>
      </c>
    </row>
    <row r="18" spans="1:6" ht="18" customHeight="1" x14ac:dyDescent="0.2">
      <c r="A18" s="7">
        <v>1320</v>
      </c>
      <c r="B18" s="12" t="s">
        <v>36</v>
      </c>
      <c r="C18" s="11">
        <f>'[1]فندق بغداد'!C19+[1]منصور!C19+[1]اشور!C19+'[1]فندق بابل'!C19+[1]سدير!C19+[1]عشتار!C19+[1]استثمارات!C19+[1]الشلالات!C19+[1]الموصل!C19+'[1]سد موصل'!C19+[1]سندباد!C19+[1]فلسطين!C19</f>
        <v>4796</v>
      </c>
      <c r="D18" s="7">
        <v>3420</v>
      </c>
      <c r="E18" s="15" t="s">
        <v>37</v>
      </c>
      <c r="F18" s="13">
        <f>'[1]فندق بغداد'!F19+[1]منصور!F19+[1]اشور!F19+'[1]فندق بابل'!F19+[1]سدير!F19+[1]عشتار!F19+[1]استثمارات!F19+[1]الشلالات!F19+[1]الموصل!F19+'[1]سد موصل'!F19+[1]سندباد!F19+[1]فلسطين!F19</f>
        <v>8087129</v>
      </c>
    </row>
    <row r="19" spans="1:6" ht="18" customHeight="1" x14ac:dyDescent="0.2">
      <c r="A19" s="7">
        <v>1330</v>
      </c>
      <c r="B19" s="12" t="s">
        <v>38</v>
      </c>
      <c r="C19" s="11">
        <f>'[1]فندق بغداد'!C20+[1]منصور!C20+[1]اشور!C20+'[1]فندق بابل'!C20+[1]سدير!C20+[1]عشتار!C20+[1]استثمارات!C20+[1]الشلالات!C20+[1]الموصل!C20+'[1]سد موصل'!C20+[1]سندباد!C20+[1]فلسطين!C20</f>
        <v>347709</v>
      </c>
      <c r="D19" s="7">
        <v>3421</v>
      </c>
      <c r="E19" s="16" t="s">
        <v>39</v>
      </c>
      <c r="F19" s="13">
        <f>'[1]فندق بغداد'!F20+[1]منصور!F20+[1]اشور!F20+'[1]فندق بابل'!F20+[1]سدير!F20+[1]عشتار!F20+[1]استثمارات!F20+[1]الشلالات!F20+[1]الموصل!F20+'[1]سد موصل'!F20+[1]سندباد!F20+[1]فلسطين!F20</f>
        <v>8087129</v>
      </c>
    </row>
    <row r="20" spans="1:6" ht="18" customHeight="1" x14ac:dyDescent="0.2">
      <c r="A20" s="7">
        <v>1340</v>
      </c>
      <c r="B20" s="12" t="s">
        <v>40</v>
      </c>
      <c r="C20" s="11">
        <f>'[1]فندق بغداد'!C21+[1]منصور!C21+[1]اشور!C21+'[1]فندق بابل'!C21+[1]سدير!C21+[1]عشتار!C21+[1]استثمارات!C21+[1]الشلالات!C21+[1]الموصل!C21+'[1]سد موصل'!C21+[1]سندباد!C21+[1]فلسطين!C21</f>
        <v>0</v>
      </c>
      <c r="D20" s="7">
        <v>3422</v>
      </c>
      <c r="E20" s="16" t="s">
        <v>41</v>
      </c>
      <c r="F20" s="13">
        <f>'[1]فندق بغداد'!F21+[1]منصور!F21+[1]اشور!F21+'[1]فندق بابل'!F21+[1]سدير!F21+[1]عشتار!F21+[1]استثمارات!F21+[1]الشلالات!F21+[1]الموصل!F21+'[1]سد موصل'!F21+[1]سندباد!F21+[1]فلسطين!F21</f>
        <v>0</v>
      </c>
    </row>
    <row r="21" spans="1:6" ht="18" customHeight="1" x14ac:dyDescent="0.2">
      <c r="A21" s="7">
        <v>1400</v>
      </c>
      <c r="B21" s="12" t="s">
        <v>42</v>
      </c>
      <c r="C21" s="11">
        <f>'[1]فندق بغداد'!C22+[1]منصور!C22+[1]اشور!C22+'[1]فندق بابل'!C22+[1]سدير!C22+[1]عشتار!C22+[1]استثمارات!C22+[1]الشلالات!C22+[1]الموصل!C22+'[1]سد موصل'!C22+[1]سندباد!C22+[1]فلسطين!C22</f>
        <v>72239912</v>
      </c>
      <c r="D21" s="7">
        <v>3423</v>
      </c>
      <c r="E21" s="16" t="s">
        <v>43</v>
      </c>
      <c r="F21" s="13">
        <f>'[1]فندق بغداد'!F22+[1]منصور!F22+[1]اشور!F22+'[1]فندق بابل'!F22+[1]سدير!F22+[1]عشتار!F22+[1]استثمارات!F22+[1]الشلالات!F22+[1]الموصل!F22+'[1]سد موصل'!F22+[1]سندباد!F22+[1]فلسطين!F22</f>
        <v>0</v>
      </c>
    </row>
    <row r="22" spans="1:6" ht="18" customHeight="1" x14ac:dyDescent="0.2">
      <c r="A22" s="7">
        <v>1500</v>
      </c>
      <c r="B22" s="12" t="s">
        <v>44</v>
      </c>
      <c r="C22" s="11">
        <f>'[1]فندق بغداد'!C23+[1]منصور!C23+[1]اشور!C23+'[1]فندق بابل'!C23+[1]سدير!C23+[1]عشتار!C23+[1]استثمارات!C23+[1]الشلالات!C23+[1]الموصل!C23+'[1]سد موصل'!C23+[1]سندباد!C23+[1]فلسطين!C23</f>
        <v>11094249</v>
      </c>
      <c r="D22" s="7">
        <v>3424</v>
      </c>
      <c r="E22" s="16" t="s">
        <v>45</v>
      </c>
      <c r="F22" s="13">
        <f>'[1]فندق بغداد'!F23+[1]منصور!F23+[1]اشور!F23+'[1]فندق بابل'!F23+[1]سدير!F23+[1]عشتار!F23+[1]استثمارات!F23+[1]الشلالات!F23+[1]الموصل!F23+'[1]سد موصل'!F23+[1]سندباد!F23+[1]فلسطين!F23</f>
        <v>0</v>
      </c>
    </row>
    <row r="23" spans="1:6" ht="18" customHeight="1" x14ac:dyDescent="0.2">
      <c r="A23" s="7">
        <v>1600</v>
      </c>
      <c r="B23" s="12" t="s">
        <v>46</v>
      </c>
      <c r="C23" s="11">
        <f>'[1]فندق بغداد'!C24+[1]منصور!C24+[1]اشور!C24+'[1]فندق بابل'!C24+[1]سدير!C24+[1]عشتار!C24+[1]استثمارات!C24+[1]الشلالات!C24+[1]الموصل!C24+'[1]سد موصل'!C24+[1]سندباد!C24+[1]فلسطين!C24</f>
        <v>83839034</v>
      </c>
      <c r="D23" s="7">
        <v>3430</v>
      </c>
      <c r="E23" s="12" t="s">
        <v>47</v>
      </c>
      <c r="F23" s="13">
        <f>'[1]فندق بغداد'!F24+[1]منصور!F24+[1]اشور!F24+'[1]فندق بابل'!F24+[1]سدير!F24+[1]عشتار!F24+[1]استثمارات!F24+[1]الشلالات!F24+[1]الموصل!F24+'[1]سد موصل'!F24+[1]سندباد!F24+[1]فلسطين!F24</f>
        <v>10475767</v>
      </c>
    </row>
    <row r="24" spans="1:6" ht="18" customHeight="1" x14ac:dyDescent="0.2">
      <c r="A24" s="7">
        <v>1700</v>
      </c>
      <c r="B24" s="12" t="s">
        <v>48</v>
      </c>
      <c r="C24" s="11">
        <f>'[1]فندق بغداد'!C25+[1]منصور!C25+[1]اشور!C25+'[1]فندق بابل'!C25+[1]سدير!C25+[1]عشتار!C25+[1]استثمارات!C25+[1]الشلالات!C25+[1]الموصل!C25+'[1]سد موصل'!C25+[1]سندباد!C25+[1]فلسطين!C25</f>
        <v>34922444</v>
      </c>
      <c r="D24" s="7">
        <v>3440</v>
      </c>
      <c r="E24" s="12" t="s">
        <v>49</v>
      </c>
      <c r="F24" s="13">
        <f>'[1]فندق بغداد'!F25+[1]منصور!F25+[1]اشور!F25+'[1]فندق بابل'!F25+[1]سدير!F25+[1]عشتار!F25+[1]استثمارات!F25+[1]الشلالات!F25+[1]الموصل!F25+'[1]سد موصل'!F25+[1]سندباد!F25+[1]فلسطين!F25</f>
        <v>-544453</v>
      </c>
    </row>
    <row r="25" spans="1:6" ht="18" customHeight="1" x14ac:dyDescent="0.2">
      <c r="A25" s="7">
        <v>1800</v>
      </c>
      <c r="B25" s="12" t="s">
        <v>50</v>
      </c>
      <c r="C25" s="11">
        <f>'[1]فندق بغداد'!C26+[1]منصور!C26+[1]اشور!C26+'[1]فندق بابل'!C26+[1]سدير!C26+[1]عشتار!C26+[1]استثمارات!C26+[1]الشلالات!C26+[1]الموصل!C26+'[1]سد موصل'!C26+[1]سندباد!C26+[1]فلسطين!C26</f>
        <v>3556644</v>
      </c>
      <c r="D25" s="7">
        <v>3450</v>
      </c>
      <c r="E25" s="12" t="s">
        <v>51</v>
      </c>
      <c r="F25" s="13">
        <f>'[1]فندق بغداد'!F26+[1]منصور!F26+[1]اشور!F26+'[1]فندق بابل'!F26+[1]سدير!F26+[1]عشتار!F26+[1]استثمارات!F26+[1]الشلالات!F26+[1]الموصل!F26+'[1]سد موصل'!F26+[1]سندباد!F26+[1]فلسطين!F26</f>
        <v>-103055</v>
      </c>
    </row>
    <row r="26" spans="1:6" ht="18" customHeight="1" x14ac:dyDescent="0.2">
      <c r="A26" s="7">
        <v>1900</v>
      </c>
      <c r="B26" s="12" t="s">
        <v>52</v>
      </c>
      <c r="C26" s="11">
        <f>'[1]فندق بغداد'!C27+[1]منصور!C27+[1]اشور!C27+'[1]فندق بابل'!C27+[1]سدير!C27+[1]عشتار!C27+[1]استثمارات!C27+[1]الشلالات!C27+[1]الموصل!C27+'[1]سد موصل'!C27+[1]سندباد!C27+[1]فلسطين!C27</f>
        <v>55949023</v>
      </c>
      <c r="D26" s="7">
        <v>3500</v>
      </c>
      <c r="E26" s="12" t="s">
        <v>53</v>
      </c>
      <c r="F26" s="13">
        <f>'[1]فندق بغداد'!F27+[1]منصور!F27+[1]اشور!F27+'[1]فندق بابل'!F27+[1]سدير!F27+[1]عشتار!F27+[1]استثمارات!F27+[1]الشلالات!F27+[1]الموصل!F27+'[1]سد موصل'!F27+[1]سندباد!F27+[1]فلسطين!F27</f>
        <v>10475767</v>
      </c>
    </row>
    <row r="27" spans="1:6" ht="18" customHeight="1" x14ac:dyDescent="0.2">
      <c r="A27" s="7">
        <v>2000</v>
      </c>
      <c r="B27" s="12" t="s">
        <v>54</v>
      </c>
      <c r="C27" s="11">
        <f>'[1]فندق بغداد'!C28+[1]منصور!C28+[1]اشور!C28+'[1]فندق بابل'!C28+[1]سدير!C28+[1]عشتار!C28+[1]استثمارات!C28+[1]الشلالات!C28+[1]الموصل!C28+'[1]سد موصل'!C28+[1]سندباد!C28+[1]فلسطين!C28</f>
        <v>104865613</v>
      </c>
      <c r="D27" s="7">
        <v>3600</v>
      </c>
      <c r="E27" s="12" t="s">
        <v>55</v>
      </c>
      <c r="F27" s="13">
        <f>'[1]فندق بغداد'!F28+[1]منصور!F28+[1]اشور!F28+'[1]فندق بابل'!F28+[1]سدير!F28+[1]عشتار!F28+[1]استثمارات!F28+[1]الشلالات!F28+[1]الموصل!F28+'[1]سد موصل'!F28+[1]سندباد!F28+[1]فلسطين!F28</f>
        <v>8176420</v>
      </c>
    </row>
    <row r="28" spans="1:6" ht="17.100000000000001" hidden="1" customHeight="1" x14ac:dyDescent="0.2">
      <c r="B28" s="17"/>
      <c r="C28" s="17"/>
      <c r="D28" s="17"/>
      <c r="E28" s="17"/>
      <c r="F28" s="18"/>
    </row>
    <row r="29" spans="1:6" ht="17.100000000000001" hidden="1" customHeight="1" x14ac:dyDescent="0.2">
      <c r="A29" s="2" t="s">
        <v>56</v>
      </c>
      <c r="B29" s="2"/>
      <c r="C29" s="18">
        <f>C11-C27</f>
        <v>0</v>
      </c>
      <c r="D29" s="17"/>
      <c r="E29" s="19">
        <f>F18+F23+F24+F25</f>
        <v>17915388</v>
      </c>
      <c r="F29" s="18"/>
    </row>
    <row r="30" spans="1:6" ht="17.100000000000001" hidden="1" customHeight="1" x14ac:dyDescent="0.2">
      <c r="A30" s="28" t="s">
        <v>57</v>
      </c>
      <c r="B30" s="28"/>
      <c r="C30" s="18"/>
    </row>
    <row r="31" spans="1:6" ht="17.100000000000001" hidden="1" customHeight="1" x14ac:dyDescent="0.2">
      <c r="A31" s="28" t="s">
        <v>58</v>
      </c>
      <c r="B31" s="28"/>
      <c r="C31" s="18"/>
    </row>
    <row r="32" spans="1:6" ht="17.100000000000001" hidden="1" customHeight="1" x14ac:dyDescent="0.2">
      <c r="A32" s="28" t="s">
        <v>59</v>
      </c>
      <c r="B32" s="28"/>
      <c r="C32" s="18"/>
      <c r="E32" s="1">
        <f>F17-E36</f>
        <v>0</v>
      </c>
    </row>
    <row r="33" spans="1:5" ht="17.100000000000001" hidden="1" customHeight="1" x14ac:dyDescent="0.2">
      <c r="A33" s="26" t="s">
        <v>60</v>
      </c>
      <c r="B33" s="26"/>
      <c r="C33" s="26"/>
    </row>
    <row r="34" spans="1:5" ht="17.100000000000001" hidden="1" customHeight="1" x14ac:dyDescent="0.2">
      <c r="A34" s="20" t="s">
        <v>61</v>
      </c>
      <c r="B34" s="21" t="s">
        <v>62</v>
      </c>
      <c r="C34" s="21" t="s">
        <v>63</v>
      </c>
    </row>
    <row r="35" spans="1:5" ht="17.100000000000001" hidden="1" customHeight="1" x14ac:dyDescent="0.2">
      <c r="A35" s="22" t="s">
        <v>64</v>
      </c>
      <c r="B35" s="23">
        <f>F8/F26</f>
        <v>2.8749656230422076</v>
      </c>
      <c r="C35" s="23"/>
    </row>
    <row r="36" spans="1:5" ht="17.100000000000001" hidden="1" customHeight="1" x14ac:dyDescent="0.2">
      <c r="A36" s="22" t="s">
        <v>65</v>
      </c>
      <c r="B36" s="23">
        <f>F8/C12</f>
        <v>1.2643354817367518</v>
      </c>
      <c r="C36" s="23"/>
      <c r="E36" s="1">
        <f>F25+F24+F23+F18</f>
        <v>17915388</v>
      </c>
    </row>
    <row r="37" spans="1:5" ht="17.100000000000001" hidden="1" customHeight="1" x14ac:dyDescent="0.2">
      <c r="A37" s="22" t="s">
        <v>66</v>
      </c>
      <c r="B37" s="23">
        <f>C23/C10</f>
        <v>1.7139182023930941</v>
      </c>
      <c r="C37" s="23"/>
    </row>
    <row r="38" spans="1:5" ht="17.100000000000001" hidden="1" customHeight="1" x14ac:dyDescent="0.2">
      <c r="A38" s="22" t="s">
        <v>67</v>
      </c>
      <c r="B38" s="23">
        <f>C22/C10</f>
        <v>0.22679931287115476</v>
      </c>
      <c r="C38" s="23"/>
    </row>
    <row r="39" spans="1:5" ht="17.100000000000001" hidden="1" customHeight="1" x14ac:dyDescent="0.2">
      <c r="A39" s="22" t="s">
        <v>68</v>
      </c>
      <c r="B39" s="23"/>
      <c r="C39" s="23">
        <f>C18/C24*100</f>
        <v>1.3733288540744744E-2</v>
      </c>
    </row>
    <row r="40" spans="1:5" ht="17.100000000000001" hidden="1" customHeight="1" x14ac:dyDescent="0.2">
      <c r="A40" s="22" t="s">
        <v>69</v>
      </c>
      <c r="B40" s="23"/>
      <c r="C40" s="23">
        <f>F18/C26*100</f>
        <v>14.454459732031424</v>
      </c>
    </row>
    <row r="41" spans="1:5" ht="17.100000000000001" hidden="1" customHeight="1" x14ac:dyDescent="0.2">
      <c r="A41" s="22" t="s">
        <v>70</v>
      </c>
      <c r="B41" s="23"/>
      <c r="C41" s="23">
        <f>C8/C27*100</f>
        <v>0.28608043324936272</v>
      </c>
    </row>
    <row r="42" spans="1:5" ht="17.100000000000001" hidden="1" customHeight="1" x14ac:dyDescent="0.2">
      <c r="A42" s="22" t="s">
        <v>71</v>
      </c>
      <c r="B42" s="23">
        <f>C9/F13</f>
        <v>2.841130837553083</v>
      </c>
      <c r="C42" s="23"/>
    </row>
    <row r="43" spans="1:5" ht="17.100000000000001" hidden="1" customHeight="1" x14ac:dyDescent="0.2">
      <c r="A43" s="22" t="s">
        <v>72</v>
      </c>
      <c r="B43" s="23">
        <f>F18/F15</f>
        <v>0.43357537644245148</v>
      </c>
      <c r="C43" s="23"/>
    </row>
    <row r="44" spans="1:5" ht="17.100000000000001" hidden="1" customHeight="1" x14ac:dyDescent="0.2">
      <c r="A44" s="22" t="s">
        <v>73</v>
      </c>
      <c r="B44" s="23"/>
      <c r="C44" s="23">
        <f>C6/C27*100</f>
        <v>52.787964916583284</v>
      </c>
    </row>
    <row r="45" spans="1:5" ht="17.100000000000001" hidden="1" customHeight="1" x14ac:dyDescent="0.2">
      <c r="A45" s="22" t="s">
        <v>74</v>
      </c>
      <c r="B45" s="23">
        <f>F18/C4</f>
        <v>0.29577523254942995</v>
      </c>
      <c r="C45" s="23"/>
    </row>
    <row r="46" spans="1:5" ht="17.100000000000001" hidden="1" customHeight="1" x14ac:dyDescent="0.2">
      <c r="A46" s="24" t="s">
        <v>75</v>
      </c>
      <c r="B46" s="1">
        <f>F5/C16</f>
        <v>21.936580090438586</v>
      </c>
    </row>
    <row r="47" spans="1:5" ht="17.100000000000001" hidden="1" customHeight="1" x14ac:dyDescent="0.2"/>
    <row r="48" spans="1:5" ht="17.100000000000001" hidden="1" customHeight="1" x14ac:dyDescent="0.2"/>
    <row r="49" ht="17.100000000000001" hidden="1" customHeight="1" x14ac:dyDescent="0.2"/>
    <row r="50" ht="17.100000000000001" hidden="1" customHeight="1" x14ac:dyDescent="0.2"/>
    <row r="51" ht="17.100000000000001" hidden="1" customHeight="1" x14ac:dyDescent="0.2"/>
    <row r="52" ht="17.100000000000001" hidden="1" customHeight="1" x14ac:dyDescent="0.2"/>
    <row r="53" ht="17.100000000000001" hidden="1" customHeight="1" x14ac:dyDescent="0.2"/>
    <row r="54" ht="17.100000000000001" hidden="1" customHeight="1" x14ac:dyDescent="0.2"/>
    <row r="55" ht="17.100000000000001" hidden="1" customHeight="1" x14ac:dyDescent="0.2"/>
    <row r="56" ht="17.100000000000001" hidden="1" customHeight="1" x14ac:dyDescent="0.2"/>
    <row r="57" ht="17.100000000000001" hidden="1" customHeight="1" x14ac:dyDescent="0.2"/>
    <row r="58" ht="17.100000000000001" hidden="1" customHeight="1" x14ac:dyDescent="0.2"/>
    <row r="59" ht="17.100000000000001" hidden="1" customHeight="1" x14ac:dyDescent="0.2"/>
    <row r="60" ht="17.100000000000001" hidden="1" customHeight="1" x14ac:dyDescent="0.2"/>
    <row r="61" ht="17.100000000000001" hidden="1" customHeight="1" x14ac:dyDescent="0.2"/>
    <row r="62" ht="17.100000000000001" hidden="1" customHeight="1" x14ac:dyDescent="0.2"/>
    <row r="63" ht="17.100000000000001" hidden="1" customHeight="1" x14ac:dyDescent="0.2"/>
    <row r="64" ht="17.100000000000001" hidden="1" customHeight="1" x14ac:dyDescent="0.2"/>
    <row r="65" ht="17.100000000000001" hidden="1" customHeight="1" x14ac:dyDescent="0.2"/>
    <row r="66" ht="17.100000000000001" hidden="1" customHeight="1" x14ac:dyDescent="0.2"/>
    <row r="67" ht="17.100000000000001" hidden="1" customHeight="1" x14ac:dyDescent="0.2"/>
    <row r="68" ht="17.100000000000001" hidden="1" customHeight="1" x14ac:dyDescent="0.2"/>
    <row r="69" ht="17.100000000000001" hidden="1" customHeight="1" x14ac:dyDescent="0.2"/>
    <row r="70" ht="17.100000000000001" hidden="1" customHeight="1" x14ac:dyDescent="0.2"/>
    <row r="71" ht="17.100000000000001" hidden="1" customHeight="1" x14ac:dyDescent="0.2"/>
    <row r="72" ht="17.100000000000001" hidden="1" customHeight="1" x14ac:dyDescent="0.2"/>
    <row r="73" ht="17.100000000000001" hidden="1" customHeight="1" x14ac:dyDescent="0.2"/>
    <row r="74" ht="17.100000000000001" hidden="1" customHeight="1" x14ac:dyDescent="0.2"/>
    <row r="75" ht="17.100000000000001" hidden="1" customHeight="1" x14ac:dyDescent="0.2"/>
    <row r="76" ht="17.100000000000001" hidden="1" customHeight="1" x14ac:dyDescent="0.2"/>
    <row r="77" ht="17.100000000000001" hidden="1" customHeight="1" x14ac:dyDescent="0.2"/>
    <row r="78" ht="17.100000000000001" hidden="1" customHeight="1" x14ac:dyDescent="0.2"/>
    <row r="79" ht="17.100000000000001" hidden="1" customHeight="1" x14ac:dyDescent="0.2"/>
    <row r="80" ht="17.100000000000001" hidden="1" customHeight="1" x14ac:dyDescent="0.2"/>
    <row r="81" ht="17.100000000000001" hidden="1" customHeight="1" x14ac:dyDescent="0.2"/>
    <row r="82" ht="17.100000000000001" hidden="1" customHeight="1" x14ac:dyDescent="0.2"/>
    <row r="83" ht="17.100000000000001" hidden="1" customHeight="1" x14ac:dyDescent="0.2"/>
    <row r="84" ht="17.100000000000001" hidden="1" customHeight="1" x14ac:dyDescent="0.2"/>
    <row r="85" ht="17.100000000000001" hidden="1" customHeight="1" x14ac:dyDescent="0.2"/>
    <row r="86" ht="17.100000000000001" hidden="1" customHeight="1" x14ac:dyDescent="0.2"/>
    <row r="87" ht="17.100000000000001" hidden="1" customHeight="1" x14ac:dyDescent="0.2"/>
    <row r="88" ht="17.100000000000001" hidden="1" customHeight="1" x14ac:dyDescent="0.2"/>
    <row r="89" ht="17.100000000000001" hidden="1" customHeight="1" x14ac:dyDescent="0.2"/>
    <row r="90" ht="17.100000000000001" hidden="1" customHeight="1" x14ac:dyDescent="0.2"/>
    <row r="91" ht="17.100000000000001" hidden="1" customHeight="1" x14ac:dyDescent="0.2"/>
    <row r="92" ht="17.100000000000001" hidden="1" customHeight="1" x14ac:dyDescent="0.2"/>
    <row r="93" ht="17.100000000000001" hidden="1" customHeight="1" x14ac:dyDescent="0.2"/>
    <row r="94" ht="17.100000000000001" hidden="1" customHeight="1" x14ac:dyDescent="0.2"/>
    <row r="95" ht="17.100000000000001" hidden="1" customHeight="1" x14ac:dyDescent="0.2"/>
    <row r="96" ht="17.100000000000001" hidden="1" customHeight="1" x14ac:dyDescent="0.2"/>
    <row r="97" ht="17.100000000000001" hidden="1" customHeight="1" x14ac:dyDescent="0.2"/>
    <row r="98" ht="17.100000000000001" hidden="1" customHeight="1" x14ac:dyDescent="0.2"/>
    <row r="99" ht="17.100000000000001" hidden="1" customHeight="1" x14ac:dyDescent="0.2"/>
    <row r="100" ht="17.100000000000001" hidden="1" customHeight="1" x14ac:dyDescent="0.2"/>
    <row r="101" ht="17.100000000000001" hidden="1" customHeight="1" x14ac:dyDescent="0.2"/>
    <row r="102" ht="17.100000000000001" hidden="1" customHeight="1" x14ac:dyDescent="0.2"/>
    <row r="103" ht="17.100000000000001" hidden="1" customHeight="1" x14ac:dyDescent="0.2"/>
    <row r="104" ht="17.100000000000001" hidden="1" customHeight="1" x14ac:dyDescent="0.2"/>
    <row r="105" ht="17.100000000000001" hidden="1" customHeight="1" x14ac:dyDescent="0.2"/>
    <row r="106" ht="17.100000000000001" hidden="1" customHeight="1" x14ac:dyDescent="0.2"/>
    <row r="107" ht="17.100000000000001" hidden="1" customHeight="1" x14ac:dyDescent="0.2"/>
    <row r="108" ht="17.100000000000001" hidden="1" customHeight="1" x14ac:dyDescent="0.2"/>
    <row r="109" ht="17.100000000000001" hidden="1" customHeight="1" x14ac:dyDescent="0.2"/>
    <row r="110" ht="17.100000000000001" hidden="1" customHeight="1" x14ac:dyDescent="0.2"/>
    <row r="111" ht="17.100000000000001" hidden="1" customHeight="1" x14ac:dyDescent="0.2"/>
    <row r="112" ht="17.100000000000001" hidden="1" customHeight="1" x14ac:dyDescent="0.2"/>
    <row r="113" ht="17.100000000000001" hidden="1" customHeight="1" x14ac:dyDescent="0.2"/>
    <row r="114" ht="17.100000000000001" hidden="1" customHeight="1" x14ac:dyDescent="0.2"/>
    <row r="115" ht="17.100000000000001" hidden="1" customHeight="1" x14ac:dyDescent="0.2"/>
  </sheetData>
  <mergeCells count="5">
    <mergeCell ref="A33:C33"/>
    <mergeCell ref="A1:F1"/>
    <mergeCell ref="A30:B30"/>
    <mergeCell ref="A31:B31"/>
    <mergeCell ref="A32:B32"/>
  </mergeCells>
  <printOptions horizontalCentered="1" verticalCentered="1"/>
  <pageMargins left="1" right="1.1499999999999999" top="1.1200000000000001" bottom="0.7" header="1.35" footer="0.35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2"/>
  <sheetViews>
    <sheetView rightToLeft="1" zoomScaleNormal="100" zoomScaleSheetLayoutView="100" workbookViewId="0">
      <selection activeCell="H5" sqref="H5"/>
    </sheetView>
  </sheetViews>
  <sheetFormatPr defaultRowHeight="17.100000000000001" customHeight="1" x14ac:dyDescent="0.2"/>
  <cols>
    <col min="1" max="1" width="7.7109375" style="1" customWidth="1"/>
    <col min="2" max="2" width="48.140625" style="1" customWidth="1"/>
    <col min="3" max="3" width="13.7109375" style="1" customWidth="1"/>
    <col min="4" max="4" width="7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8" customHeight="1" x14ac:dyDescent="0.2">
      <c r="A1" s="27" t="s">
        <v>76</v>
      </c>
      <c r="B1" s="27"/>
      <c r="C1" s="27"/>
      <c r="D1" s="27"/>
      <c r="E1" s="27"/>
      <c r="F1" s="27"/>
    </row>
    <row r="2" spans="1:6" ht="18" customHeight="1" x14ac:dyDescent="0.2">
      <c r="A2" s="2" t="s">
        <v>1</v>
      </c>
      <c r="B2" s="2"/>
      <c r="C2" s="3"/>
      <c r="D2" s="3"/>
      <c r="E2" s="3"/>
      <c r="F2" s="4" t="s">
        <v>2</v>
      </c>
    </row>
    <row r="3" spans="1:6" ht="18" customHeight="1" x14ac:dyDescent="0.2">
      <c r="A3" s="8" t="s">
        <v>3</v>
      </c>
      <c r="B3" s="25" t="s">
        <v>77</v>
      </c>
      <c r="C3" s="8" t="s">
        <v>78</v>
      </c>
      <c r="D3" s="8" t="s">
        <v>3</v>
      </c>
      <c r="E3" s="25" t="s">
        <v>79</v>
      </c>
      <c r="F3" s="8" t="s">
        <v>80</v>
      </c>
    </row>
    <row r="4" spans="1:6" ht="18" customHeight="1" x14ac:dyDescent="0.2">
      <c r="A4" s="7">
        <v>100</v>
      </c>
      <c r="B4" s="12" t="s">
        <v>8</v>
      </c>
      <c r="C4" s="11">
        <f>'[1]نقل بري'!C5+[1]البادية!C5+'[1]بغداد العراق'!C5+'[1]منتجات نفطية'!C5</f>
        <v>21100000</v>
      </c>
      <c r="D4" s="7">
        <v>2100</v>
      </c>
      <c r="E4" s="12" t="s">
        <v>9</v>
      </c>
      <c r="F4" s="13">
        <f>'[1]نقل بري'!F5+[1]البادية!F5+'[1]بغداد العراق'!F5+'[1]منتجات نفطية'!F5</f>
        <v>13737354</v>
      </c>
    </row>
    <row r="5" spans="1:6" ht="18" customHeight="1" x14ac:dyDescent="0.2">
      <c r="A5" s="7">
        <v>200</v>
      </c>
      <c r="B5" s="12" t="s">
        <v>10</v>
      </c>
      <c r="C5" s="11">
        <f>'[1]نقل بري'!C6+[1]البادية!C6+'[1]بغداد العراق'!C6+'[1]منتجات نفطية'!C6</f>
        <v>-563581</v>
      </c>
      <c r="D5" s="7">
        <v>2200</v>
      </c>
      <c r="E5" s="12" t="s">
        <v>11</v>
      </c>
      <c r="F5" s="13">
        <f>'[1]نقل بري'!F6+[1]البادية!F6+'[1]بغداد العراق'!F6+'[1]منتجات نفطية'!F6</f>
        <v>811301</v>
      </c>
    </row>
    <row r="6" spans="1:6" ht="18" customHeight="1" x14ac:dyDescent="0.2">
      <c r="A6" s="7">
        <v>300</v>
      </c>
      <c r="B6" s="12" t="s">
        <v>12</v>
      </c>
      <c r="C6" s="11">
        <f>'[1]نقل بري'!C7+[1]البادية!C7+'[1]بغداد العراق'!C7+'[1]منتجات نفطية'!C7</f>
        <v>20536419</v>
      </c>
      <c r="D6" s="7">
        <v>2300</v>
      </c>
      <c r="E6" s="12" t="s">
        <v>13</v>
      </c>
      <c r="F6" s="13">
        <f>'[1]نقل بري'!F7+[1]البادية!F7+'[1]بغداد العراق'!F7+'[1]منتجات نفطية'!F7</f>
        <v>3412549</v>
      </c>
    </row>
    <row r="7" spans="1:6" ht="18" customHeight="1" x14ac:dyDescent="0.2">
      <c r="A7" s="7">
        <v>400</v>
      </c>
      <c r="B7" s="12" t="s">
        <v>14</v>
      </c>
      <c r="C7" s="11">
        <f>'[1]نقل بري'!C8+[1]البادية!C8+'[1]بغداد العراق'!C8+'[1]منتجات نفطية'!C8</f>
        <v>3961477</v>
      </c>
      <c r="D7" s="7">
        <v>2400</v>
      </c>
      <c r="E7" s="12" t="s">
        <v>15</v>
      </c>
      <c r="F7" s="13">
        <f>'[1]نقل بري'!F8+[1]البادية!F8+'[1]بغداد العراق'!F8+'[1]منتجات نفطية'!F8</f>
        <v>0</v>
      </c>
    </row>
    <row r="8" spans="1:6" ht="18" customHeight="1" x14ac:dyDescent="0.2">
      <c r="A8" s="7">
        <v>500</v>
      </c>
      <c r="B8" s="12" t="s">
        <v>16</v>
      </c>
      <c r="C8" s="11">
        <f>'[1]نقل بري'!C9+[1]البادية!C9+'[1]بغداد العراق'!C9+'[1]منتجات نفطية'!C9</f>
        <v>0</v>
      </c>
      <c r="D8" s="7">
        <v>2500</v>
      </c>
      <c r="E8" s="12" t="s">
        <v>17</v>
      </c>
      <c r="F8" s="13">
        <f>'[1]نقل بري'!F9+[1]البادية!F9+'[1]بغداد العراق'!F9+'[1]منتجات نفطية'!F9</f>
        <v>4223850</v>
      </c>
    </row>
    <row r="9" spans="1:6" ht="18" customHeight="1" x14ac:dyDescent="0.2">
      <c r="A9" s="7">
        <v>600</v>
      </c>
      <c r="B9" s="12" t="s">
        <v>18</v>
      </c>
      <c r="C9" s="11">
        <f>'[1]نقل بري'!C10+[1]البادية!C10+'[1]بغداد العراق'!C10+'[1]منتجات نفطية'!C10</f>
        <v>24497896</v>
      </c>
      <c r="D9" s="7">
        <v>2600</v>
      </c>
      <c r="E9" s="12" t="s">
        <v>19</v>
      </c>
      <c r="F9" s="13">
        <f>'[1]نقل بري'!F10+[1]البادية!F10+'[1]بغداد العراق'!F10+'[1]منتجات نفطية'!F10</f>
        <v>339158</v>
      </c>
    </row>
    <row r="10" spans="1:6" ht="18" customHeight="1" x14ac:dyDescent="0.2">
      <c r="A10" s="7">
        <v>700</v>
      </c>
      <c r="B10" s="12" t="s">
        <v>20</v>
      </c>
      <c r="C10" s="11">
        <f>'[1]نقل بري'!C11+[1]البادية!C11+'[1]بغداد العراق'!C11+'[1]منتجات نفطية'!C11</f>
        <v>30629190</v>
      </c>
      <c r="D10" s="7">
        <v>2700</v>
      </c>
      <c r="E10" s="12" t="s">
        <v>21</v>
      </c>
      <c r="F10" s="13">
        <f>'[1]نقل بري'!F11+[1]البادية!F11+'[1]بغداد العراق'!F11+'[1]منتجات نفطية'!F11</f>
        <v>3884692</v>
      </c>
    </row>
    <row r="11" spans="1:6" ht="18" customHeight="1" x14ac:dyDescent="0.2">
      <c r="A11" s="7">
        <v>800</v>
      </c>
      <c r="B11" s="14" t="s">
        <v>22</v>
      </c>
      <c r="C11" s="11">
        <f>'[1]نقل بري'!C12+[1]البادية!C12+'[1]بغداد العراق'!C12+'[1]منتجات نفطية'!C12</f>
        <v>55127086</v>
      </c>
      <c r="D11" s="7">
        <v>2800</v>
      </c>
      <c r="E11" s="12" t="s">
        <v>23</v>
      </c>
      <c r="F11" s="13">
        <f>'[1]نقل بري'!F12+[1]البادية!F12+'[1]بغداد العراق'!F12+'[1]منتجات نفطية'!F12</f>
        <v>239632</v>
      </c>
    </row>
    <row r="12" spans="1:6" ht="18" customHeight="1" x14ac:dyDescent="0.2">
      <c r="A12" s="7">
        <v>900</v>
      </c>
      <c r="B12" s="12" t="s">
        <v>24</v>
      </c>
      <c r="C12" s="11">
        <f>'[1]نقل بري'!C13+[1]البادية!C13+'[1]بغداد العراق'!C13+'[1]منتجات نفطية'!C13</f>
        <v>18201703</v>
      </c>
      <c r="D12" s="7">
        <v>2900</v>
      </c>
      <c r="E12" s="12" t="s">
        <v>25</v>
      </c>
      <c r="F12" s="13">
        <f>'[1]نقل بري'!F13+[1]البادية!F13+'[1]بغداد العراق'!F13+'[1]منتجات نفطية'!F13</f>
        <v>0</v>
      </c>
    </row>
    <row r="13" spans="1:6" ht="18" customHeight="1" x14ac:dyDescent="0.2">
      <c r="A13" s="7">
        <v>1000</v>
      </c>
      <c r="B13" s="12" t="s">
        <v>26</v>
      </c>
      <c r="C13" s="11">
        <f>'[1]نقل بري'!C14+[1]البادية!C14+'[1]بغداد العراق'!C14+'[1]منتجات نفطية'!C14</f>
        <v>3065330</v>
      </c>
      <c r="D13" s="7">
        <v>3000</v>
      </c>
      <c r="E13" s="12" t="s">
        <v>27</v>
      </c>
      <c r="F13" s="13">
        <f>'[1]نقل بري'!F14+[1]البادية!F14+'[1]بغداد العراق'!F14+'[1]منتجات نفطية'!F14</f>
        <v>3645060</v>
      </c>
    </row>
    <row r="14" spans="1:6" ht="18" customHeight="1" x14ac:dyDescent="0.2">
      <c r="A14" s="7">
        <v>1100</v>
      </c>
      <c r="B14" s="12" t="s">
        <v>28</v>
      </c>
      <c r="C14" s="11">
        <f>'[1]نقل بري'!C15+[1]البادية!C15+'[1]بغداد العراق'!C15+'[1]منتجات نفطية'!C15</f>
        <v>12333783</v>
      </c>
      <c r="D14" s="7">
        <v>3100</v>
      </c>
      <c r="E14" s="12" t="s">
        <v>29</v>
      </c>
      <c r="F14" s="13">
        <f>'[1]نقل بري'!F15+[1]البادية!F15+'[1]بغداد العراق'!F15+'[1]منتجات نفطية'!F15</f>
        <v>1709804</v>
      </c>
    </row>
    <row r="15" spans="1:6" ht="18" customHeight="1" x14ac:dyDescent="0.2">
      <c r="A15" s="7">
        <v>1200</v>
      </c>
      <c r="B15" s="12" t="s">
        <v>30</v>
      </c>
      <c r="C15" s="11">
        <f>'[1]نقل بري'!C16+[1]البادية!C16+'[1]بغداد العراق'!C16+'[1]منتجات نفطية'!C16</f>
        <v>8933250</v>
      </c>
      <c r="D15" s="7">
        <v>3200</v>
      </c>
      <c r="E15" s="12" t="s">
        <v>31</v>
      </c>
      <c r="F15" s="13">
        <f>'[1]نقل بري'!F16+[1]البادية!F16+'[1]بغداد العراق'!F16+'[1]منتجات نفطية'!F16</f>
        <v>1935256</v>
      </c>
    </row>
    <row r="16" spans="1:6" ht="18" customHeight="1" x14ac:dyDescent="0.2">
      <c r="A16" s="7">
        <v>1300</v>
      </c>
      <c r="B16" s="12" t="s">
        <v>32</v>
      </c>
      <c r="C16" s="11">
        <f>'[1]نقل بري'!C17+[1]البادية!C17+'[1]بغداد العراق'!C17+'[1]منتجات نفطية'!C17</f>
        <v>69048</v>
      </c>
      <c r="D16" s="7">
        <v>3300</v>
      </c>
      <c r="E16" s="12" t="s">
        <v>33</v>
      </c>
      <c r="F16" s="13">
        <f>'[1]نقل بري'!F17+[1]البادية!F17+'[1]بغداد العراق'!F17+'[1]منتجات نفطية'!F17</f>
        <v>-455722</v>
      </c>
    </row>
    <row r="17" spans="1:14" ht="18" customHeight="1" x14ac:dyDescent="0.2">
      <c r="A17" s="7">
        <v>1310</v>
      </c>
      <c r="B17" s="12" t="s">
        <v>34</v>
      </c>
      <c r="C17" s="11">
        <f>'[1]نقل بري'!C18+[1]البادية!C18+'[1]بغداد العراق'!C18+'[1]منتجات نفطية'!C18</f>
        <v>33599</v>
      </c>
      <c r="D17" s="7">
        <v>3400</v>
      </c>
      <c r="E17" s="12" t="s">
        <v>35</v>
      </c>
      <c r="F17" s="13">
        <f>'[1]نقل بري'!F18+[1]البادية!F18+'[1]بغداد العراق'!F18+'[1]منتجات نفطية'!F18</f>
        <v>1479534</v>
      </c>
    </row>
    <row r="18" spans="1:14" ht="18" customHeight="1" x14ac:dyDescent="0.2">
      <c r="A18" s="7">
        <v>1320</v>
      </c>
      <c r="B18" s="12" t="s">
        <v>36</v>
      </c>
      <c r="C18" s="11">
        <f>'[1]نقل بري'!C19+[1]البادية!C19+'[1]بغداد العراق'!C19+'[1]منتجات نفطية'!C19</f>
        <v>0</v>
      </c>
      <c r="D18" s="7">
        <v>3420</v>
      </c>
      <c r="E18" s="15" t="s">
        <v>37</v>
      </c>
      <c r="F18" s="13">
        <f>'[1]نقل بري'!F19+[1]البادية!F19+'[1]بغداد العراق'!F19+'[1]منتجات نفطية'!F19</f>
        <v>-266253</v>
      </c>
    </row>
    <row r="19" spans="1:14" ht="18" customHeight="1" x14ac:dyDescent="0.2">
      <c r="A19" s="7">
        <v>1330</v>
      </c>
      <c r="B19" s="12" t="s">
        <v>38</v>
      </c>
      <c r="C19" s="11">
        <f>'[1]نقل بري'!C20+[1]البادية!C20+'[1]بغداد العراق'!C20+'[1]منتجات نفطية'!C20</f>
        <v>35449</v>
      </c>
      <c r="D19" s="7">
        <v>3421</v>
      </c>
      <c r="E19" s="16" t="s">
        <v>39</v>
      </c>
      <c r="F19" s="13">
        <f>'[1]نقل بري'!F20+[1]البادية!F20+'[1]بغداد العراق'!F20+'[1]منتجات نفطية'!F20</f>
        <v>-266253</v>
      </c>
    </row>
    <row r="20" spans="1:14" ht="18" customHeight="1" x14ac:dyDescent="0.2">
      <c r="A20" s="7">
        <v>1340</v>
      </c>
      <c r="B20" s="12" t="s">
        <v>40</v>
      </c>
      <c r="C20" s="11">
        <f>'[1]نقل بري'!C21+[1]البادية!C21+'[1]بغداد العراق'!C21+'[1]منتجات نفطية'!C21</f>
        <v>0</v>
      </c>
      <c r="D20" s="7">
        <v>3422</v>
      </c>
      <c r="E20" s="16" t="s">
        <v>41</v>
      </c>
      <c r="F20" s="13">
        <f>'[1]نقل بري'!F21+[1]البادية!F21+'[1]بغداد العراق'!F21+'[1]منتجات نفطية'!F21</f>
        <v>0</v>
      </c>
    </row>
    <row r="21" spans="1:14" ht="18" customHeight="1" x14ac:dyDescent="0.2">
      <c r="A21" s="7">
        <v>1400</v>
      </c>
      <c r="B21" s="12" t="s">
        <v>42</v>
      </c>
      <c r="C21" s="11">
        <f>'[1]نقل بري'!C22+[1]البادية!C22+'[1]بغداد العراق'!C22+'[1]منتجات نفطية'!C22</f>
        <v>33054349</v>
      </c>
      <c r="D21" s="7">
        <v>3423</v>
      </c>
      <c r="E21" s="16" t="s">
        <v>43</v>
      </c>
      <c r="F21" s="13">
        <f>'[1]نقل بري'!F22+[1]البادية!F22+'[1]بغداد العراق'!F22+'[1]منتجات نفطية'!F22</f>
        <v>0</v>
      </c>
    </row>
    <row r="22" spans="1:14" ht="18" customHeight="1" x14ac:dyDescent="0.2">
      <c r="A22" s="7">
        <v>1500</v>
      </c>
      <c r="B22" s="12" t="s">
        <v>44</v>
      </c>
      <c r="C22" s="11">
        <f>'[1]نقل بري'!C23+[1]البادية!C23+'[1]بغداد العراق'!C23+'[1]منتجات نفطية'!C23</f>
        <v>5832931</v>
      </c>
      <c r="D22" s="7">
        <v>3424</v>
      </c>
      <c r="E22" s="16" t="s">
        <v>45</v>
      </c>
      <c r="F22" s="13">
        <f>'[1]نقل بري'!F23+[1]البادية!F23+'[1]بغداد العراق'!F23+'[1]منتجات نفطية'!F23</f>
        <v>0</v>
      </c>
    </row>
    <row r="23" spans="1:14" ht="18" customHeight="1" x14ac:dyDescent="0.2">
      <c r="A23" s="7">
        <v>1600</v>
      </c>
      <c r="B23" s="12" t="s">
        <v>46</v>
      </c>
      <c r="C23" s="11">
        <f>'[1]نقل بري'!C24+[1]البادية!C24+'[1]بغداد العراق'!C24+'[1]منتجات نفطية'!C24</f>
        <v>38956328</v>
      </c>
      <c r="D23" s="7">
        <v>3430</v>
      </c>
      <c r="E23" s="12" t="s">
        <v>47</v>
      </c>
      <c r="F23" s="13">
        <f>'[1]نقل بري'!F24+[1]البادية!F24+'[1]بغداد العراق'!F24+'[1]منتجات نفطية'!F24</f>
        <v>1883179</v>
      </c>
    </row>
    <row r="24" spans="1:14" ht="18" customHeight="1" x14ac:dyDescent="0.2">
      <c r="A24" s="7">
        <v>1700</v>
      </c>
      <c r="B24" s="12" t="s">
        <v>48</v>
      </c>
      <c r="C24" s="11">
        <f>'[1]نقل بري'!C25+[1]البادية!C25+'[1]بغداد العراق'!C25+'[1]منتجات نفطية'!C25</f>
        <v>8327138</v>
      </c>
      <c r="D24" s="7">
        <v>3440</v>
      </c>
      <c r="E24" s="12" t="s">
        <v>49</v>
      </c>
      <c r="F24" s="13">
        <f>'[1]نقل بري'!F25+[1]البادية!F25+'[1]بغداد العراق'!F25+'[1]منتجات نفطية'!F25</f>
        <v>-41</v>
      </c>
    </row>
    <row r="25" spans="1:14" ht="18" customHeight="1" x14ac:dyDescent="0.2">
      <c r="A25" s="7">
        <v>1800</v>
      </c>
      <c r="B25" s="12" t="s">
        <v>50</v>
      </c>
      <c r="C25" s="11">
        <f>'[1]نقل بري'!C26+[1]البادية!C26+'[1]بغداد العراق'!C26+'[1]منتجات نفطية'!C26</f>
        <v>7237508</v>
      </c>
      <c r="D25" s="7">
        <v>3450</v>
      </c>
      <c r="E25" s="12" t="s">
        <v>51</v>
      </c>
      <c r="F25" s="13">
        <f>'[1]نقل بري'!F26+[1]البادية!F26+'[1]بغداد العراق'!F26+'[1]منتجات نفطية'!F26</f>
        <v>-137351</v>
      </c>
    </row>
    <row r="26" spans="1:14" ht="18" customHeight="1" x14ac:dyDescent="0.2">
      <c r="A26" s="7">
        <v>1900</v>
      </c>
      <c r="B26" s="12" t="s">
        <v>52</v>
      </c>
      <c r="C26" s="11">
        <f>'[1]نقل بري'!C27+[1]البادية!C27+'[1]بغداد العراق'!C27+'[1]منتجات نفطية'!C27</f>
        <v>24497896</v>
      </c>
      <c r="D26" s="7">
        <v>3500</v>
      </c>
      <c r="E26" s="12" t="s">
        <v>53</v>
      </c>
      <c r="F26" s="13">
        <f>'[1]نقل بري'!F27+[1]البادية!F27+'[1]بغداد العراق'!F27+'[1]منتجات نفطية'!F27</f>
        <v>1883179</v>
      </c>
    </row>
    <row r="27" spans="1:14" ht="24.75" x14ac:dyDescent="0.2">
      <c r="A27" s="7">
        <v>2000</v>
      </c>
      <c r="B27" s="12" t="s">
        <v>54</v>
      </c>
      <c r="C27" s="11">
        <f>'[1]نقل بري'!C28+[1]البادية!C28+'[1]بغداد العراق'!C28+'[1]منتجات نفطية'!C28</f>
        <v>55127086</v>
      </c>
      <c r="D27" s="7">
        <v>3600</v>
      </c>
      <c r="E27" s="12" t="s">
        <v>55</v>
      </c>
      <c r="F27" s="13">
        <f>'[1]نقل بري'!F28+[1]البادية!F28+'[1]بغداد العراق'!F28+'[1]منتجات نفطية'!F28</f>
        <v>52077</v>
      </c>
    </row>
    <row r="28" spans="1:14" ht="24.75" hidden="1" x14ac:dyDescent="0.2">
      <c r="B28" s="17"/>
      <c r="C28" s="17"/>
      <c r="D28" s="17"/>
      <c r="E28" s="17"/>
    </row>
    <row r="29" spans="1:14" ht="27.75" hidden="1" x14ac:dyDescent="0.2">
      <c r="A29" s="2" t="s">
        <v>56</v>
      </c>
      <c r="B29" s="2"/>
      <c r="C29" s="18">
        <f>C11-C27</f>
        <v>0</v>
      </c>
      <c r="D29" s="17"/>
      <c r="E29" s="19">
        <f>F17-F18-F23-F24-F25</f>
        <v>0</v>
      </c>
      <c r="G29" s="1" t="s">
        <v>81</v>
      </c>
      <c r="H29" s="1" t="s">
        <v>82</v>
      </c>
      <c r="I29" s="1" t="s">
        <v>83</v>
      </c>
      <c r="J29" s="1" t="s">
        <v>84</v>
      </c>
      <c r="K29" s="1" t="s">
        <v>85</v>
      </c>
      <c r="L29" s="1" t="s">
        <v>86</v>
      </c>
      <c r="M29" s="1" t="s">
        <v>87</v>
      </c>
      <c r="N29" s="1" t="s">
        <v>88</v>
      </c>
    </row>
    <row r="30" spans="1:14" ht="27.75" hidden="1" x14ac:dyDescent="0.2">
      <c r="A30" s="28" t="s">
        <v>89</v>
      </c>
      <c r="B30" s="28"/>
      <c r="C30" s="18"/>
      <c r="F30" s="1" t="s">
        <v>90</v>
      </c>
      <c r="G30" s="1" t="e">
        <f>'[1]نقل بري'!G31+#REF!+'[1]بغداد العراق'!G31+#REF!</f>
        <v>#REF!</v>
      </c>
      <c r="H30" s="1" t="e">
        <f>'[1]نقل بري'!H31+#REF!+'[1]بغداد العراق'!H31+#REF!</f>
        <v>#REF!</v>
      </c>
      <c r="I30" s="1" t="e">
        <f>'[1]نقل بري'!I31+#REF!+'[1]بغداد العراق'!I31+#REF!</f>
        <v>#REF!</v>
      </c>
      <c r="J30" s="1" t="e">
        <f>'[1]نقل بري'!J31+#REF!+'[1]بغداد العراق'!J31+#REF!</f>
        <v>#REF!</v>
      </c>
      <c r="K30" s="1" t="e">
        <f>'[1]نقل بري'!K31+#REF!+'[1]بغداد العراق'!K31+#REF!</f>
        <v>#REF!</v>
      </c>
      <c r="L30" s="1" t="e">
        <f>'[1]نقل بري'!L31+#REF!+'[1]بغداد العراق'!L31+#REF!</f>
        <v>#REF!</v>
      </c>
      <c r="M30" s="1" t="e">
        <f>'[1]نقل بري'!M31+#REF!+'[1]بغداد العراق'!M31+#REF!</f>
        <v>#REF!</v>
      </c>
      <c r="N30" s="1" t="e">
        <f>'[1]نقل بري'!N31+#REF!+'[1]بغداد العراق'!N31+#REF!</f>
        <v>#REF!</v>
      </c>
    </row>
    <row r="31" spans="1:14" ht="27.75" hidden="1" x14ac:dyDescent="0.2">
      <c r="A31" s="28" t="s">
        <v>91</v>
      </c>
      <c r="B31" s="28"/>
      <c r="C31" s="18"/>
      <c r="E31" s="1">
        <f>F25+F24+F23+F18</f>
        <v>1479534</v>
      </c>
      <c r="F31" s="1" t="s">
        <v>92</v>
      </c>
      <c r="H31" s="1" t="e">
        <f>'[1]نقل بري'!H32+#REF!+'[1]بغداد العراق'!H32+#REF!</f>
        <v>#REF!</v>
      </c>
      <c r="I31" s="1" t="e">
        <f>'[1]نقل بري'!I32+#REF!+'[1]بغداد العراق'!I32+#REF!</f>
        <v>#REF!</v>
      </c>
      <c r="J31" s="1" t="e">
        <f>'[1]نقل بري'!J32+#REF!+'[1]بغداد العراق'!J32+#REF!</f>
        <v>#REF!</v>
      </c>
      <c r="K31" s="1" t="e">
        <f>'[1]نقل بري'!K32+#REF!+'[1]بغداد العراق'!K32+#REF!</f>
        <v>#REF!</v>
      </c>
      <c r="L31" s="1" t="e">
        <f>'[1]نقل بري'!L32+#REF!+'[1]بغداد العراق'!L32+#REF!</f>
        <v>#REF!</v>
      </c>
      <c r="M31" s="1" t="e">
        <f>'[1]نقل بري'!M32+#REF!+'[1]بغداد العراق'!M32+#REF!</f>
        <v>#REF!</v>
      </c>
      <c r="N31" s="1" t="e">
        <f>'[1]نقل بري'!N32+#REF!+'[1]بغداد العراق'!N32+#REF!</f>
        <v>#REF!</v>
      </c>
    </row>
    <row r="32" spans="1:14" ht="27.75" hidden="1" x14ac:dyDescent="0.2">
      <c r="A32" s="28" t="s">
        <v>59</v>
      </c>
      <c r="B32" s="28"/>
      <c r="C32" s="18"/>
      <c r="F32" s="1" t="s">
        <v>93</v>
      </c>
      <c r="G32" s="1" t="e">
        <f>'[1]نقل بري'!G33+#REF!+'[1]بغداد العراق'!G33+#REF!</f>
        <v>#REF!</v>
      </c>
      <c r="H32" s="1" t="e">
        <f>'[1]نقل بري'!H33+#REF!+'[1]بغداد العراق'!H33+#REF!</f>
        <v>#REF!</v>
      </c>
      <c r="I32" s="1" t="e">
        <f>'[1]نقل بري'!I33+#REF!+'[1]بغداد العراق'!I33+#REF!</f>
        <v>#REF!</v>
      </c>
      <c r="J32" s="1" t="e">
        <f>'[1]نقل بري'!J33+#REF!+'[1]بغداد العراق'!J33+#REF!</f>
        <v>#REF!</v>
      </c>
      <c r="K32" s="1" t="e">
        <f>'[1]نقل بري'!K33+#REF!+'[1]بغداد العراق'!K33+#REF!</f>
        <v>#REF!</v>
      </c>
      <c r="L32" s="1" t="e">
        <f>'[1]نقل بري'!L33+#REF!+'[1]بغداد العراق'!L33+#REF!</f>
        <v>#REF!</v>
      </c>
      <c r="M32" s="1" t="e">
        <f>'[1]نقل بري'!M33+#REF!+'[1]بغداد العراق'!M33+#REF!</f>
        <v>#REF!</v>
      </c>
      <c r="N32" s="1" t="e">
        <f>'[1]نقل بري'!N33+#REF!+'[1]بغداد العراق'!N33+#REF!</f>
        <v>#REF!</v>
      </c>
    </row>
    <row r="33" spans="1:5" ht="24.75" hidden="1" x14ac:dyDescent="0.2">
      <c r="A33" s="26" t="s">
        <v>60</v>
      </c>
      <c r="B33" s="26"/>
      <c r="C33" s="26"/>
      <c r="E33" s="1">
        <f>F17-E31</f>
        <v>0</v>
      </c>
    </row>
    <row r="34" spans="1:5" ht="24.75" hidden="1" x14ac:dyDescent="0.2">
      <c r="A34" s="20" t="s">
        <v>61</v>
      </c>
      <c r="B34" s="21" t="s">
        <v>62</v>
      </c>
      <c r="C34" s="21" t="s">
        <v>63</v>
      </c>
    </row>
    <row r="35" spans="1:5" ht="27.75" hidden="1" x14ac:dyDescent="0.2">
      <c r="A35" s="22" t="s">
        <v>64</v>
      </c>
      <c r="B35" s="23">
        <f>F8/F26</f>
        <v>2.2429360140485848</v>
      </c>
      <c r="C35" s="23"/>
    </row>
    <row r="36" spans="1:5" ht="27.75" hidden="1" x14ac:dyDescent="0.2">
      <c r="A36" s="22" t="s">
        <v>65</v>
      </c>
      <c r="B36" s="23">
        <f>F8/C12</f>
        <v>0.23205795633518467</v>
      </c>
      <c r="C36" s="23"/>
    </row>
    <row r="37" spans="1:5" ht="27.75" hidden="1" x14ac:dyDescent="0.2">
      <c r="A37" s="22" t="s">
        <v>66</v>
      </c>
      <c r="B37" s="23">
        <f>C23/C10</f>
        <v>1.2718693507729064</v>
      </c>
      <c r="C37" s="23"/>
    </row>
    <row r="38" spans="1:5" ht="27.75" hidden="1" x14ac:dyDescent="0.2">
      <c r="A38" s="22" t="s">
        <v>67</v>
      </c>
      <c r="B38" s="23">
        <f>C22/C10</f>
        <v>0.19043699817069926</v>
      </c>
      <c r="C38" s="23"/>
    </row>
    <row r="39" spans="1:5" ht="27.75" hidden="1" x14ac:dyDescent="0.2">
      <c r="A39" s="22" t="s">
        <v>68</v>
      </c>
      <c r="B39" s="23"/>
      <c r="C39" s="23">
        <f>C18/C24*100</f>
        <v>0</v>
      </c>
    </row>
    <row r="40" spans="1:5" ht="27.75" hidden="1" x14ac:dyDescent="0.2">
      <c r="A40" s="22" t="s">
        <v>69</v>
      </c>
      <c r="B40" s="23"/>
      <c r="C40" s="23">
        <f>F18/C26*100</f>
        <v>-1.0868402739565881</v>
      </c>
    </row>
    <row r="41" spans="1:5" ht="27.75" hidden="1" x14ac:dyDescent="0.2">
      <c r="A41" s="22" t="s">
        <v>70</v>
      </c>
      <c r="B41" s="23"/>
      <c r="C41" s="23">
        <f>C8/C27*100</f>
        <v>0</v>
      </c>
    </row>
    <row r="42" spans="1:5" ht="27.75" hidden="1" x14ac:dyDescent="0.2">
      <c r="A42" s="22" t="s">
        <v>71</v>
      </c>
      <c r="B42" s="23">
        <f>C9/F13</f>
        <v>6.7208484908341699</v>
      </c>
      <c r="C42" s="23"/>
    </row>
    <row r="43" spans="1:5" ht="27.75" hidden="1" x14ac:dyDescent="0.2">
      <c r="A43" s="22" t="s">
        <v>72</v>
      </c>
      <c r="B43" s="23">
        <f>F18/F15</f>
        <v>-0.13758024778117212</v>
      </c>
      <c r="C43" s="23"/>
    </row>
    <row r="44" spans="1:5" ht="27.75" hidden="1" x14ac:dyDescent="0.2">
      <c r="A44" s="22" t="s">
        <v>73</v>
      </c>
      <c r="B44" s="23"/>
      <c r="C44" s="23">
        <f>C6/C27*100</f>
        <v>37.252865134210069</v>
      </c>
    </row>
    <row r="45" spans="1:5" ht="27.75" hidden="1" x14ac:dyDescent="0.2">
      <c r="A45" s="22" t="s">
        <v>74</v>
      </c>
      <c r="B45" s="23">
        <f>F18/C4</f>
        <v>-1.2618625592417061E-2</v>
      </c>
      <c r="C45" s="23"/>
    </row>
    <row r="46" spans="1:5" ht="21" hidden="1" x14ac:dyDescent="0.2">
      <c r="A46" s="1" t="s">
        <v>75</v>
      </c>
      <c r="B46" s="1">
        <f>F5/C16</f>
        <v>11.749811725176688</v>
      </c>
    </row>
    <row r="47" spans="1:5" ht="21" hidden="1" x14ac:dyDescent="0.2"/>
    <row r="48" spans="1:5" ht="21" hidden="1" x14ac:dyDescent="0.2"/>
    <row r="49" ht="21" hidden="1" x14ac:dyDescent="0.2"/>
    <row r="50" ht="21" hidden="1" x14ac:dyDescent="0.2"/>
    <row r="51" ht="21" hidden="1" x14ac:dyDescent="0.2"/>
    <row r="52" ht="21" hidden="1" x14ac:dyDescent="0.2"/>
    <row r="53" ht="21" hidden="1" x14ac:dyDescent="0.2"/>
    <row r="54" ht="21" hidden="1" x14ac:dyDescent="0.2"/>
    <row r="55" ht="21" hidden="1" x14ac:dyDescent="0.2"/>
    <row r="56" ht="21" hidden="1" x14ac:dyDescent="0.2"/>
    <row r="57" ht="21" hidden="1" x14ac:dyDescent="0.2"/>
    <row r="58" ht="21" hidden="1" x14ac:dyDescent="0.2"/>
    <row r="59" ht="21" hidden="1" x14ac:dyDescent="0.2"/>
    <row r="60" ht="21" hidden="1" x14ac:dyDescent="0.2"/>
    <row r="61" ht="21" hidden="1" x14ac:dyDescent="0.2"/>
    <row r="62" ht="21" hidden="1" x14ac:dyDescent="0.2"/>
    <row r="63" ht="21" hidden="1" x14ac:dyDescent="0.2"/>
    <row r="64" ht="21" hidden="1" x14ac:dyDescent="0.2"/>
    <row r="65" ht="21" hidden="1" x14ac:dyDescent="0.2"/>
    <row r="66" ht="21" hidden="1" x14ac:dyDescent="0.2"/>
    <row r="67" ht="21" hidden="1" x14ac:dyDescent="0.2"/>
    <row r="68" ht="21" hidden="1" x14ac:dyDescent="0.2"/>
    <row r="69" ht="21" hidden="1" x14ac:dyDescent="0.2"/>
    <row r="70" ht="21" hidden="1" x14ac:dyDescent="0.2"/>
    <row r="71" ht="21" hidden="1" x14ac:dyDescent="0.2"/>
    <row r="72" ht="21" hidden="1" x14ac:dyDescent="0.2"/>
    <row r="73" ht="21" hidden="1" x14ac:dyDescent="0.2"/>
    <row r="74" ht="21" hidden="1" x14ac:dyDescent="0.2"/>
    <row r="75" ht="21" hidden="1" x14ac:dyDescent="0.2"/>
    <row r="76" ht="21" hidden="1" x14ac:dyDescent="0.2"/>
    <row r="77" ht="21" hidden="1" x14ac:dyDescent="0.2"/>
    <row r="78" ht="21" hidden="1" x14ac:dyDescent="0.2"/>
    <row r="79" ht="21" hidden="1" x14ac:dyDescent="0.2"/>
    <row r="80" ht="21" hidden="1" x14ac:dyDescent="0.2"/>
    <row r="81" ht="21" hidden="1" x14ac:dyDescent="0.2"/>
    <row r="82" ht="21" hidden="1" x14ac:dyDescent="0.2"/>
    <row r="83" ht="21" hidden="1" x14ac:dyDescent="0.2"/>
    <row r="84" ht="21" hidden="1" x14ac:dyDescent="0.2"/>
    <row r="85" ht="21" hidden="1" x14ac:dyDescent="0.2"/>
    <row r="86" ht="21" hidden="1" x14ac:dyDescent="0.2"/>
    <row r="87" ht="21" hidden="1" x14ac:dyDescent="0.2"/>
    <row r="88" ht="21" hidden="1" x14ac:dyDescent="0.2"/>
    <row r="89" ht="21" hidden="1" x14ac:dyDescent="0.2"/>
    <row r="90" ht="21" hidden="1" x14ac:dyDescent="0.2"/>
    <row r="91" ht="21" hidden="1" x14ac:dyDescent="0.2"/>
    <row r="92" ht="21" hidden="1" x14ac:dyDescent="0.2"/>
    <row r="93" ht="21" hidden="1" x14ac:dyDescent="0.2"/>
    <row r="94" ht="21" hidden="1" x14ac:dyDescent="0.2"/>
    <row r="95" ht="21" hidden="1" x14ac:dyDescent="0.2"/>
    <row r="96" ht="21" hidden="1" x14ac:dyDescent="0.2"/>
    <row r="97" ht="21" hidden="1" x14ac:dyDescent="0.2"/>
    <row r="98" ht="21" hidden="1" x14ac:dyDescent="0.2"/>
    <row r="99" ht="21" hidden="1" x14ac:dyDescent="0.2"/>
    <row r="100" ht="21" hidden="1" x14ac:dyDescent="0.2"/>
    <row r="101" ht="21" hidden="1" x14ac:dyDescent="0.2"/>
    <row r="102" ht="21" hidden="1" x14ac:dyDescent="0.2"/>
    <row r="103" ht="21" hidden="1" x14ac:dyDescent="0.2"/>
    <row r="104" ht="21" hidden="1" x14ac:dyDescent="0.2"/>
    <row r="105" ht="21" hidden="1" x14ac:dyDescent="0.2"/>
    <row r="106" ht="21" hidden="1" x14ac:dyDescent="0.2"/>
    <row r="107" ht="21" hidden="1" x14ac:dyDescent="0.2"/>
    <row r="108" ht="21" hidden="1" x14ac:dyDescent="0.2"/>
    <row r="109" ht="21" hidden="1" x14ac:dyDescent="0.2"/>
    <row r="110" ht="21" hidden="1" x14ac:dyDescent="0.2"/>
    <row r="111" ht="21" hidden="1" x14ac:dyDescent="0.2"/>
    <row r="112" ht="21" hidden="1" x14ac:dyDescent="0.2"/>
    <row r="113" ht="21" hidden="1" x14ac:dyDescent="0.2"/>
    <row r="114" ht="21" hidden="1" x14ac:dyDescent="0.2"/>
    <row r="115" ht="21" hidden="1" x14ac:dyDescent="0.2"/>
    <row r="116" ht="21" x14ac:dyDescent="0.2"/>
    <row r="117" ht="21" x14ac:dyDescent="0.2"/>
    <row r="118" ht="21" x14ac:dyDescent="0.2"/>
    <row r="119" ht="21" x14ac:dyDescent="0.2"/>
    <row r="120" ht="21" x14ac:dyDescent="0.2"/>
    <row r="121" ht="21" x14ac:dyDescent="0.2"/>
    <row r="122" ht="21" x14ac:dyDescent="0.2"/>
  </sheetData>
  <mergeCells count="5">
    <mergeCell ref="A33:C33"/>
    <mergeCell ref="A1:F1"/>
    <mergeCell ref="A30:B30"/>
    <mergeCell ref="A31:B31"/>
    <mergeCell ref="A32:B32"/>
  </mergeCells>
  <printOptions horizontalCentered="1" verticalCentered="1"/>
  <pageMargins left="1" right="1.1499999999999999" top="0.98" bottom="0.7" header="0.75" footer="0.35"/>
  <pageSetup paperSize="9" scale="8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صناعة </vt:lpstr>
      <vt:lpstr>تجاري</vt:lpstr>
      <vt:lpstr>نقل</vt:lpstr>
      <vt:lpstr>تجاري!Print_Area</vt:lpstr>
      <vt:lpstr>نقل!Print_Area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2022-09-19T06:37:26Z</cp:lastPrinted>
  <dcterms:created xsi:type="dcterms:W3CDTF">2022-09-19T06:31:10Z</dcterms:created>
  <dcterms:modified xsi:type="dcterms:W3CDTF">2022-09-19T06:37:34Z</dcterms:modified>
</cp:coreProperties>
</file>